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2.2023\"/>
    </mc:Choice>
  </mc:AlternateContent>
  <bookViews>
    <workbookView xWindow="-28920" yWindow="-2835" windowWidth="29040" windowHeight="15720" firstSheet="1" activeTab="1"/>
  </bookViews>
  <sheets>
    <sheet name="Sintese (2)" sheetId="8" state="hidden" r:id="rId1"/>
    <sheet name="CDC" sheetId="17" r:id="rId2"/>
  </sheets>
  <definedNames>
    <definedName name="_xlnm._FilterDatabase" localSheetId="1" hidden="1">CDC!$A$3:$D$216</definedName>
    <definedName name="_xlnm._FilterDatabase" localSheetId="0" hidden="1">'Sintese (2)'!$A$10:$X$10</definedName>
  </definedNames>
  <calcPr calcId="162913"/>
</workbook>
</file>

<file path=xl/calcChain.xml><?xml version="1.0" encoding="utf-8"?>
<calcChain xmlns="http://schemas.openxmlformats.org/spreadsheetml/2006/main">
  <c r="N32" i="8" l="1"/>
  <c r="M32" i="8"/>
  <c r="N31" i="8"/>
  <c r="M31" i="8"/>
  <c r="N30" i="8"/>
  <c r="M30" i="8"/>
  <c r="N29" i="8"/>
  <c r="M29" i="8"/>
  <c r="N28" i="8"/>
  <c r="M28" i="8"/>
  <c r="M27" i="8"/>
  <c r="N26" i="8"/>
  <c r="M26" i="8"/>
  <c r="M25" i="8"/>
  <c r="N24" i="8"/>
  <c r="M24" i="8"/>
  <c r="N23" i="8"/>
  <c r="M23" i="8"/>
  <c r="M22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M33" i="8" l="1"/>
  <c r="N25" i="8" l="1"/>
  <c r="N21" i="8"/>
  <c r="N22" i="8"/>
  <c r="N27" i="8"/>
  <c r="N33" i="8" l="1"/>
  <c r="X32" i="8" l="1"/>
  <c r="U32" i="8"/>
  <c r="S32" i="8"/>
  <c r="O32" i="8"/>
  <c r="P32" i="8" s="1"/>
  <c r="I32" i="8"/>
  <c r="G32" i="8"/>
  <c r="D32" i="8"/>
  <c r="B32" i="8"/>
  <c r="V31" i="8"/>
  <c r="T31" i="8"/>
  <c r="R31" i="8"/>
  <c r="J31" i="8"/>
  <c r="H31" i="8"/>
  <c r="D31" i="8"/>
  <c r="B31" i="8"/>
  <c r="V30" i="8"/>
  <c r="T30" i="8"/>
  <c r="R30" i="8"/>
  <c r="J30" i="8"/>
  <c r="H30" i="8"/>
  <c r="C30" i="8"/>
  <c r="X29" i="8"/>
  <c r="U29" i="8"/>
  <c r="S29" i="8"/>
  <c r="O29" i="8"/>
  <c r="I29" i="8"/>
  <c r="G29" i="8"/>
  <c r="C29" i="8"/>
  <c r="X28" i="8"/>
  <c r="U28" i="8"/>
  <c r="S28" i="8"/>
  <c r="O28" i="8"/>
  <c r="P28" i="8" s="1"/>
  <c r="I28" i="8"/>
  <c r="G28" i="8"/>
  <c r="D28" i="8"/>
  <c r="B28" i="8"/>
  <c r="V27" i="8"/>
  <c r="T27" i="8"/>
  <c r="R27" i="8"/>
  <c r="J27" i="8"/>
  <c r="H27" i="8"/>
  <c r="D27" i="8"/>
  <c r="B27" i="8"/>
  <c r="V26" i="8"/>
  <c r="T26" i="8"/>
  <c r="R26" i="8"/>
  <c r="J26" i="8"/>
  <c r="H26" i="8"/>
  <c r="C26" i="8"/>
  <c r="X25" i="8"/>
  <c r="U25" i="8"/>
  <c r="S25" i="8"/>
  <c r="I25" i="8"/>
  <c r="C25" i="8"/>
  <c r="X24" i="8"/>
  <c r="U24" i="8"/>
  <c r="S24" i="8"/>
  <c r="O24" i="8"/>
  <c r="I24" i="8"/>
  <c r="G24" i="8"/>
  <c r="C24" i="8"/>
  <c r="X23" i="8"/>
  <c r="U23" i="8"/>
  <c r="S23" i="8"/>
  <c r="O23" i="8"/>
  <c r="P23" i="8" s="1"/>
  <c r="I23" i="8"/>
  <c r="G23" i="8"/>
  <c r="D23" i="8"/>
  <c r="B23" i="8"/>
  <c r="V22" i="8"/>
  <c r="T22" i="8"/>
  <c r="R22" i="8"/>
  <c r="J22" i="8"/>
  <c r="H22" i="8"/>
  <c r="D22" i="8"/>
  <c r="V32" i="8"/>
  <c r="T32" i="8"/>
  <c r="R32" i="8"/>
  <c r="J32" i="8"/>
  <c r="H32" i="8"/>
  <c r="C32" i="8"/>
  <c r="X31" i="8"/>
  <c r="U31" i="8"/>
  <c r="S31" i="8"/>
  <c r="O31" i="8"/>
  <c r="I31" i="8"/>
  <c r="G31" i="8"/>
  <c r="C31" i="8"/>
  <c r="X30" i="8"/>
  <c r="U30" i="8"/>
  <c r="S30" i="8"/>
  <c r="O30" i="8"/>
  <c r="P30" i="8" s="1"/>
  <c r="I30" i="8"/>
  <c r="G30" i="8"/>
  <c r="D30" i="8"/>
  <c r="B30" i="8"/>
  <c r="V29" i="8"/>
  <c r="T29" i="8"/>
  <c r="R29" i="8"/>
  <c r="J29" i="8"/>
  <c r="H29" i="8"/>
  <c r="D29" i="8"/>
  <c r="B29" i="8"/>
  <c r="V28" i="8"/>
  <c r="T28" i="8"/>
  <c r="R28" i="8"/>
  <c r="J28" i="8"/>
  <c r="H28" i="8"/>
  <c r="C28" i="8"/>
  <c r="X27" i="8"/>
  <c r="U27" i="8"/>
  <c r="S27" i="8"/>
  <c r="I27" i="8"/>
  <c r="G27" i="8"/>
  <c r="C27" i="8"/>
  <c r="X26" i="8"/>
  <c r="U26" i="8"/>
  <c r="S26" i="8"/>
  <c r="O26" i="8"/>
  <c r="P26" i="8" s="1"/>
  <c r="I26" i="8"/>
  <c r="G26" i="8"/>
  <c r="D26" i="8"/>
  <c r="B26" i="8"/>
  <c r="V25" i="8"/>
  <c r="T25" i="8"/>
  <c r="R25" i="8"/>
  <c r="J25" i="8"/>
  <c r="G25" i="8"/>
  <c r="D25" i="8"/>
  <c r="B25" i="8"/>
  <c r="V24" i="8"/>
  <c r="T24" i="8"/>
  <c r="R24" i="8"/>
  <c r="J24" i="8"/>
  <c r="H24" i="8"/>
  <c r="D24" i="8"/>
  <c r="B24" i="8"/>
  <c r="V23" i="8"/>
  <c r="T23" i="8"/>
  <c r="R23" i="8"/>
  <c r="J23" i="8"/>
  <c r="H23" i="8"/>
  <c r="C23" i="8"/>
  <c r="X22" i="8"/>
  <c r="U22" i="8"/>
  <c r="S22" i="8"/>
  <c r="I22" i="8"/>
  <c r="C22" i="8"/>
  <c r="X21" i="8"/>
  <c r="U21" i="8"/>
  <c r="S21" i="8"/>
  <c r="I21" i="8"/>
  <c r="G21" i="8"/>
  <c r="D21" i="8"/>
  <c r="B21" i="8"/>
  <c r="V20" i="8"/>
  <c r="T20" i="8"/>
  <c r="R20" i="8"/>
  <c r="J20" i="8"/>
  <c r="H20" i="8"/>
  <c r="D20" i="8"/>
  <c r="B20" i="8"/>
  <c r="V19" i="8"/>
  <c r="T19" i="8"/>
  <c r="R19" i="8"/>
  <c r="J19" i="8"/>
  <c r="H19" i="8"/>
  <c r="C19" i="8"/>
  <c r="X18" i="8"/>
  <c r="U18" i="8"/>
  <c r="S18" i="8"/>
  <c r="O18" i="8"/>
  <c r="I18" i="8"/>
  <c r="G18" i="8"/>
  <c r="C18" i="8"/>
  <c r="X17" i="8"/>
  <c r="U17" i="8"/>
  <c r="S17" i="8"/>
  <c r="O17" i="8"/>
  <c r="P17" i="8" s="1"/>
  <c r="I17" i="8"/>
  <c r="G17" i="8"/>
  <c r="D17" i="8"/>
  <c r="B17" i="8"/>
  <c r="V16" i="8"/>
  <c r="T16" i="8"/>
  <c r="R16" i="8"/>
  <c r="J16" i="8"/>
  <c r="H16" i="8"/>
  <c r="D16" i="8"/>
  <c r="B16" i="8"/>
  <c r="V15" i="8"/>
  <c r="T15" i="8"/>
  <c r="R15" i="8"/>
  <c r="J15" i="8"/>
  <c r="H15" i="8"/>
  <c r="C15" i="8"/>
  <c r="X14" i="8"/>
  <c r="U14" i="8"/>
  <c r="S14" i="8"/>
  <c r="O14" i="8"/>
  <c r="I14" i="8"/>
  <c r="G14" i="8"/>
  <c r="C14" i="8"/>
  <c r="X13" i="8"/>
  <c r="U13" i="8"/>
  <c r="S13" i="8"/>
  <c r="O13" i="8"/>
  <c r="P13" i="8" s="1"/>
  <c r="I13" i="8"/>
  <c r="G13" i="8"/>
  <c r="D13" i="8"/>
  <c r="B13" i="8"/>
  <c r="V12" i="8"/>
  <c r="T12" i="8"/>
  <c r="R12" i="8"/>
  <c r="J12" i="8"/>
  <c r="H12" i="8"/>
  <c r="D12" i="8"/>
  <c r="B12" i="8"/>
  <c r="V11" i="8"/>
  <c r="T11" i="8"/>
  <c r="R11" i="8"/>
  <c r="J11" i="8"/>
  <c r="H11" i="8"/>
  <c r="C11" i="8"/>
  <c r="I11" i="8"/>
  <c r="G11" i="8"/>
  <c r="D11" i="8"/>
  <c r="B11" i="8"/>
  <c r="G22" i="8"/>
  <c r="B22" i="8"/>
  <c r="V21" i="8"/>
  <c r="T21" i="8"/>
  <c r="R21" i="8"/>
  <c r="J21" i="8"/>
  <c r="H21" i="8"/>
  <c r="C21" i="8"/>
  <c r="X20" i="8"/>
  <c r="U20" i="8"/>
  <c r="S20" i="8"/>
  <c r="O20" i="8"/>
  <c r="I20" i="8"/>
  <c r="G20" i="8"/>
  <c r="C20" i="8"/>
  <c r="X19" i="8"/>
  <c r="U19" i="8"/>
  <c r="S19" i="8"/>
  <c r="O19" i="8"/>
  <c r="P19" i="8" s="1"/>
  <c r="I19" i="8"/>
  <c r="G19" i="8"/>
  <c r="D19" i="8"/>
  <c r="B19" i="8"/>
  <c r="V18" i="8"/>
  <c r="T18" i="8"/>
  <c r="R18" i="8"/>
  <c r="J18" i="8"/>
  <c r="H18" i="8"/>
  <c r="D18" i="8"/>
  <c r="B18" i="8"/>
  <c r="V17" i="8"/>
  <c r="T17" i="8"/>
  <c r="R17" i="8"/>
  <c r="J17" i="8"/>
  <c r="H17" i="8"/>
  <c r="C17" i="8"/>
  <c r="X16" i="8"/>
  <c r="U16" i="8"/>
  <c r="S16" i="8"/>
  <c r="O16" i="8"/>
  <c r="I16" i="8"/>
  <c r="G16" i="8"/>
  <c r="C16" i="8"/>
  <c r="X15" i="8"/>
  <c r="U15" i="8"/>
  <c r="S15" i="8"/>
  <c r="O15" i="8"/>
  <c r="P15" i="8" s="1"/>
  <c r="I15" i="8"/>
  <c r="G15" i="8"/>
  <c r="D15" i="8"/>
  <c r="B15" i="8"/>
  <c r="V14" i="8"/>
  <c r="T14" i="8"/>
  <c r="R14" i="8"/>
  <c r="J14" i="8"/>
  <c r="H14" i="8"/>
  <c r="D14" i="8"/>
  <c r="B14" i="8"/>
  <c r="V13" i="8"/>
  <c r="T13" i="8"/>
  <c r="R13" i="8"/>
  <c r="J13" i="8"/>
  <c r="H13" i="8"/>
  <c r="C13" i="8"/>
  <c r="X12" i="8"/>
  <c r="U12" i="8"/>
  <c r="S12" i="8"/>
  <c r="O12" i="8"/>
  <c r="I12" i="8"/>
  <c r="G12" i="8"/>
  <c r="C12" i="8"/>
  <c r="X11" i="8"/>
  <c r="U11" i="8"/>
  <c r="S11" i="8"/>
  <c r="O11" i="8"/>
  <c r="F11" i="8" s="1"/>
  <c r="O25" i="8"/>
  <c r="P25" i="8" s="1"/>
  <c r="O21" i="8"/>
  <c r="P21" i="8" s="1"/>
  <c r="O27" i="8"/>
  <c r="O22" i="8"/>
  <c r="F17" i="8" l="1"/>
  <c r="K17" i="8" s="1"/>
  <c r="F23" i="8"/>
  <c r="K23" i="8" s="1"/>
  <c r="F28" i="8"/>
  <c r="K28" i="8" s="1"/>
  <c r="E16" i="8"/>
  <c r="E12" i="8"/>
  <c r="E20" i="8"/>
  <c r="F32" i="8"/>
  <c r="K32" i="8" s="1"/>
  <c r="E27" i="8"/>
  <c r="E31" i="8"/>
  <c r="F13" i="8"/>
  <c r="K13" i="8" s="1"/>
  <c r="S33" i="8"/>
  <c r="X33" i="8"/>
  <c r="E15" i="8"/>
  <c r="E26" i="8"/>
  <c r="E30" i="8"/>
  <c r="K11" i="8"/>
  <c r="F27" i="8"/>
  <c r="K27" i="8" s="1"/>
  <c r="P27" i="8"/>
  <c r="F12" i="8"/>
  <c r="K12" i="8" s="1"/>
  <c r="P12" i="8"/>
  <c r="F20" i="8"/>
  <c r="K20" i="8" s="1"/>
  <c r="P20" i="8"/>
  <c r="D33" i="8"/>
  <c r="I33" i="8"/>
  <c r="J33" i="8"/>
  <c r="T33" i="8"/>
  <c r="F14" i="8"/>
  <c r="K14" i="8" s="1"/>
  <c r="P14" i="8"/>
  <c r="E17" i="8"/>
  <c r="E18" i="8"/>
  <c r="F19" i="8"/>
  <c r="K19" i="8" s="1"/>
  <c r="E22" i="8"/>
  <c r="E23" i="8"/>
  <c r="E24" i="8"/>
  <c r="F25" i="8"/>
  <c r="K25" i="8" s="1"/>
  <c r="F26" i="8"/>
  <c r="K26" i="8" s="1"/>
  <c r="F29" i="8"/>
  <c r="K29" i="8" s="1"/>
  <c r="P29" i="8"/>
  <c r="E32" i="8"/>
  <c r="F22" i="8"/>
  <c r="K22" i="8" s="1"/>
  <c r="P22" i="8"/>
  <c r="O33" i="8"/>
  <c r="P11" i="8"/>
  <c r="U33" i="8"/>
  <c r="F16" i="8"/>
  <c r="K16" i="8" s="1"/>
  <c r="P16" i="8"/>
  <c r="E19" i="8"/>
  <c r="F21" i="8"/>
  <c r="K21" i="8" s="1"/>
  <c r="B33" i="8"/>
  <c r="E11" i="8"/>
  <c r="G33" i="8"/>
  <c r="C33" i="8"/>
  <c r="H33" i="8"/>
  <c r="R33" i="8"/>
  <c r="V33" i="8"/>
  <c r="E13" i="8"/>
  <c r="E14" i="8"/>
  <c r="F15" i="8"/>
  <c r="K15" i="8" s="1"/>
  <c r="F18" i="8"/>
  <c r="K18" i="8" s="1"/>
  <c r="P18" i="8"/>
  <c r="E21" i="8"/>
  <c r="E25" i="8"/>
  <c r="F31" i="8"/>
  <c r="K31" i="8" s="1"/>
  <c r="L31" i="8" s="1"/>
  <c r="P31" i="8"/>
  <c r="F24" i="8"/>
  <c r="K24" i="8" s="1"/>
  <c r="P24" i="8"/>
  <c r="E28" i="8"/>
  <c r="E29" i="8"/>
  <c r="F30" i="8"/>
  <c r="K30" i="8" s="1"/>
  <c r="L12" i="8" l="1"/>
  <c r="Q12" i="8" s="1"/>
  <c r="W12" i="8" s="1"/>
  <c r="L27" i="8"/>
  <c r="Q27" i="8" s="1"/>
  <c r="W27" i="8" s="1"/>
  <c r="L16" i="8"/>
  <c r="Q16" i="8" s="1"/>
  <c r="W16" i="8" s="1"/>
  <c r="L20" i="8"/>
  <c r="Q20" i="8" s="1"/>
  <c r="W20" i="8" s="1"/>
  <c r="L13" i="8"/>
  <c r="Q13" i="8" s="1"/>
  <c r="W13" i="8" s="1"/>
  <c r="L23" i="8"/>
  <c r="Q23" i="8" s="1"/>
  <c r="W23" i="8" s="1"/>
  <c r="L32" i="8"/>
  <c r="Q32" i="8" s="1"/>
  <c r="W32" i="8" s="1"/>
  <c r="L26" i="8"/>
  <c r="Q26" i="8" s="1"/>
  <c r="W26" i="8" s="1"/>
  <c r="L17" i="8"/>
  <c r="Q17" i="8" s="1"/>
  <c r="W17" i="8" s="1"/>
  <c r="L30" i="8"/>
  <c r="Q30" i="8" s="1"/>
  <c r="W30" i="8" s="1"/>
  <c r="L15" i="8"/>
  <c r="Q15" i="8" s="1"/>
  <c r="W15" i="8" s="1"/>
  <c r="L28" i="8"/>
  <c r="Q28" i="8" s="1"/>
  <c r="W28" i="8" s="1"/>
  <c r="Q31" i="8"/>
  <c r="W31" i="8" s="1"/>
  <c r="L25" i="8"/>
  <c r="Q25" i="8" s="1"/>
  <c r="W25" i="8" s="1"/>
  <c r="L19" i="8"/>
  <c r="Q19" i="8" s="1"/>
  <c r="W19" i="8" s="1"/>
  <c r="E33" i="8"/>
  <c r="L11" i="8"/>
  <c r="L29" i="8"/>
  <c r="Q29" i="8" s="1"/>
  <c r="W29" i="8" s="1"/>
  <c r="L21" i="8"/>
  <c r="Q21" i="8" s="1"/>
  <c r="W21" i="8" s="1"/>
  <c r="L14" i="8"/>
  <c r="Q14" i="8" s="1"/>
  <c r="W14" i="8" s="1"/>
  <c r="L24" i="8"/>
  <c r="Q24" i="8" s="1"/>
  <c r="W24" i="8" s="1"/>
  <c r="L22" i="8"/>
  <c r="Q22" i="8" s="1"/>
  <c r="W22" i="8" s="1"/>
  <c r="L18" i="8"/>
  <c r="Q18" i="8" s="1"/>
  <c r="W18" i="8" s="1"/>
  <c r="K33" i="8"/>
  <c r="P33" i="8"/>
  <c r="F33" i="8"/>
  <c r="L33" i="8" l="1"/>
  <c r="Q11" i="8"/>
  <c r="W11" i="8" l="1"/>
  <c r="W33" i="8" s="1"/>
  <c r="Q33" i="8"/>
</calcChain>
</file>

<file path=xl/sharedStrings.xml><?xml version="1.0" encoding="utf-8"?>
<sst xmlns="http://schemas.openxmlformats.org/spreadsheetml/2006/main" count="730" uniqueCount="506">
  <si>
    <t>Matrícula</t>
  </si>
  <si>
    <t>Recebedor</t>
  </si>
  <si>
    <t>Tipo de Benefício</t>
  </si>
  <si>
    <t>0801 - CDRJ</t>
  </si>
  <si>
    <t>0701 - CDP</t>
  </si>
  <si>
    <t>0401 - CDC</t>
  </si>
  <si>
    <t>0501 - CODERN</t>
  </si>
  <si>
    <t>0601 - CODEBA</t>
  </si>
  <si>
    <t>1301 - CODESP</t>
  </si>
  <si>
    <t>1701 - PR</t>
  </si>
  <si>
    <t>1401 - SPI</t>
  </si>
  <si>
    <t>1601 - SNPH</t>
  </si>
  <si>
    <t>1101 - CODESA</t>
  </si>
  <si>
    <t>0901 - PR</t>
  </si>
  <si>
    <t>1001 - DOCAS PB</t>
  </si>
  <si>
    <t>1201 - CBD</t>
  </si>
  <si>
    <t>Adiantamento Pecúlio</t>
  </si>
  <si>
    <t>Peculio</t>
  </si>
  <si>
    <t>Atrasados de Suplementação</t>
  </si>
  <si>
    <t>Proventos de Recuperação de CPMF PA</t>
  </si>
  <si>
    <t>(-) Descontos de Suplementação</t>
  </si>
  <si>
    <t>Atrasados de Contribuição</t>
  </si>
  <si>
    <t>(-) Recuperações de Suplementação</t>
  </si>
  <si>
    <t>Associações - APPORTUS PAAP</t>
  </si>
  <si>
    <t>Associações - APPORTUS AL</t>
  </si>
  <si>
    <t>Associações - APPORTUS RJ</t>
  </si>
  <si>
    <t>Associações - APPORTUS BA</t>
  </si>
  <si>
    <t>Associações - APPORTUS CE</t>
  </si>
  <si>
    <t>Associações - APPORTUS SP</t>
  </si>
  <si>
    <t>Depósitos Judiciais</t>
  </si>
  <si>
    <t>Pensão Alimentícia - Sem Repasse</t>
  </si>
  <si>
    <t>Pensão Alimentícia</t>
  </si>
  <si>
    <t>Despesa Administrativa</t>
  </si>
  <si>
    <t>(-) Descontos de Recuperação de CPMF PA</t>
  </si>
  <si>
    <t>Empréstimo de Manutenção Salarial</t>
  </si>
  <si>
    <t>Imposto de Renda sobre benefícios</t>
  </si>
  <si>
    <t>Imposto de Renda Judicial</t>
  </si>
  <si>
    <t>(-) Recuperações de Abono Provisório</t>
  </si>
  <si>
    <t>Imposto de Renda sobre Abono Anual</t>
  </si>
  <si>
    <t>Desembolso</t>
  </si>
  <si>
    <t>Associações</t>
  </si>
  <si>
    <t>Pensões Alimentícias</t>
  </si>
  <si>
    <t>1501 - EMAP</t>
  </si>
  <si>
    <t>Imposto de Renda sobre benefícios - RRA</t>
  </si>
  <si>
    <t>Contribuições Extraordinárias</t>
  </si>
  <si>
    <t>Contribuições Normais Patronais</t>
  </si>
  <si>
    <t>Contribuições Extraordinárias Patronais</t>
  </si>
  <si>
    <t>Contribuições Normais</t>
  </si>
  <si>
    <t>(-) Devoluções de Contribuições Normais</t>
  </si>
  <si>
    <t>(-) Devoluções de Contribuições Normais Patronais</t>
  </si>
  <si>
    <t>(-) Devoluções de Contribuições Extraordinárias</t>
  </si>
  <si>
    <t>(-) Devoluções de Contribuições Extraordinárias Patronais</t>
  </si>
  <si>
    <t>(-) Devoluções de Contribuições de Ativo</t>
  </si>
  <si>
    <t>Suplementações do Mês</t>
  </si>
  <si>
    <t>0201 - Portus</t>
  </si>
  <si>
    <t>Líquido de Suplementações</t>
  </si>
  <si>
    <t>Líquido de Contribuição</t>
  </si>
  <si>
    <t>Devoluções de Contribuição de Ativo</t>
  </si>
  <si>
    <t>(-) Devoluções de Contribuições</t>
  </si>
  <si>
    <t>0101 - Portobras</t>
  </si>
  <si>
    <t>Patrocinadora</t>
  </si>
  <si>
    <t>Recuperações de Suplementações</t>
  </si>
  <si>
    <t>0301 - Codomar</t>
  </si>
  <si>
    <t>Recuperação de CPMF PA</t>
  </si>
  <si>
    <t>Imposto de Renda</t>
  </si>
  <si>
    <t>Líquido da Folha de Pagamento (Crédito em Conta)</t>
  </si>
  <si>
    <t>1801 - Docas PB</t>
  </si>
  <si>
    <t>TOTAIS</t>
  </si>
  <si>
    <t>Pecúlio</t>
  </si>
  <si>
    <t>Adiantamento de Pecúlio</t>
  </si>
  <si>
    <t>Desembolso Total</t>
  </si>
  <si>
    <t>Desembolso Pecúlio</t>
  </si>
  <si>
    <t>Atrasados de Contribuições (compensação)</t>
  </si>
  <si>
    <t>Sob Intervenção</t>
  </si>
  <si>
    <t>SEM PATROCÍNIO</t>
  </si>
  <si>
    <t>0501 - CODERN/APMC</t>
  </si>
  <si>
    <t>0501 - CODERN/APC</t>
  </si>
  <si>
    <t>0501 - CODERN/AREIA BRANCA</t>
  </si>
  <si>
    <t>0501 - CODERN/APR</t>
  </si>
  <si>
    <t>DESEMBOLSO DAS FOLHAS DE PAGAMENTOS DE BENEFÍCIOS SEGREGRADO POR PATROCINADORA - AGOSTO/2020</t>
  </si>
  <si>
    <t>Valor do Benefício</t>
  </si>
  <si>
    <t>100230</t>
  </si>
  <si>
    <t>Luiz Carvalho Oliveira</t>
  </si>
  <si>
    <t>Aposentadoria por Tempo de Contribuição</t>
  </si>
  <si>
    <t>100750</t>
  </si>
  <si>
    <t>Silvia Helena Costa do Nascimento</t>
  </si>
  <si>
    <t>Pensão por Morte Previdenciária</t>
  </si>
  <si>
    <t>101600</t>
  </si>
  <si>
    <t>Zuila Oliveira de Sousa</t>
  </si>
  <si>
    <t>108340</t>
  </si>
  <si>
    <t>Maria de Lourdes da Silva</t>
  </si>
  <si>
    <t>108951</t>
  </si>
  <si>
    <t>Paulo Alves de Sousa</t>
  </si>
  <si>
    <t>110080</t>
  </si>
  <si>
    <t>Walter Vieira de Moura</t>
  </si>
  <si>
    <t>Aposentadoria Especial</t>
  </si>
  <si>
    <t>114256</t>
  </si>
  <si>
    <t>Ana Leticia da Silva Reis</t>
  </si>
  <si>
    <t>Neutelina Monteiro Cavalcante</t>
  </si>
  <si>
    <t>117200</t>
  </si>
  <si>
    <t>Raimundo Jose de Araujo</t>
  </si>
  <si>
    <t>117390</t>
  </si>
  <si>
    <t>Antonio Valber Alves</t>
  </si>
  <si>
    <t>118331</t>
  </si>
  <si>
    <t>Pedro Mota Costa</t>
  </si>
  <si>
    <t>118778</t>
  </si>
  <si>
    <t>Maria Neuma Magalhaes de Sousa</t>
  </si>
  <si>
    <t>119735</t>
  </si>
  <si>
    <t>Maria Luzanita Lima de Aquino</t>
  </si>
  <si>
    <t>123638</t>
  </si>
  <si>
    <t>Maria Simone Pimentel Viana</t>
  </si>
  <si>
    <t>124503</t>
  </si>
  <si>
    <t>Francisco Soares Pereira</t>
  </si>
  <si>
    <t>124636</t>
  </si>
  <si>
    <t>Manoel Gomes Tertulino</t>
  </si>
  <si>
    <t>125955</t>
  </si>
  <si>
    <t>Cristiane Marinho de Andrade</t>
  </si>
  <si>
    <t>20800</t>
  </si>
  <si>
    <t>Augusta Maria Barreira Brito</t>
  </si>
  <si>
    <t>21766</t>
  </si>
  <si>
    <t>Carlos Augusto Bandeira Vaz de Oliveira Filho</t>
  </si>
  <si>
    <t>22103</t>
  </si>
  <si>
    <t>Gloria Maria dos Santos Valente</t>
  </si>
  <si>
    <t>22111</t>
  </si>
  <si>
    <t>Heliana Mota Caracas</t>
  </si>
  <si>
    <t>22129</t>
  </si>
  <si>
    <t>Jose Feitosa Paes</t>
  </si>
  <si>
    <t>23606</t>
  </si>
  <si>
    <t>Francisca Gomes de Oliveira</t>
  </si>
  <si>
    <t>23630</t>
  </si>
  <si>
    <t>Edna Sa</t>
  </si>
  <si>
    <t>23648</t>
  </si>
  <si>
    <t>Maria de Oliveira Costa</t>
  </si>
  <si>
    <t>23655</t>
  </si>
  <si>
    <t>Regina Lucia Arruda Ribeiro Juacaba</t>
  </si>
  <si>
    <t>23705</t>
  </si>
  <si>
    <t>Luiz Goncalves da Silveira</t>
  </si>
  <si>
    <t>23713</t>
  </si>
  <si>
    <t>Arlindo Santana Ferreira</t>
  </si>
  <si>
    <t>23739</t>
  </si>
  <si>
    <t>Jose Almeida Angelo Silva</t>
  </si>
  <si>
    <t>23747</t>
  </si>
  <si>
    <t>Raimundo Paulino da Silva</t>
  </si>
  <si>
    <t>23754</t>
  </si>
  <si>
    <t>Jamile Auip Boyadjian</t>
  </si>
  <si>
    <t>23762</t>
  </si>
  <si>
    <t>Francisco Rui Ferreira Machado</t>
  </si>
  <si>
    <t>23770</t>
  </si>
  <si>
    <t>Fernando Brasil de Paula</t>
  </si>
  <si>
    <t>23788</t>
  </si>
  <si>
    <t>Raimundo Marcilio de Amorim</t>
  </si>
  <si>
    <t>23796</t>
  </si>
  <si>
    <t>Tarcisio Medeiros Sa</t>
  </si>
  <si>
    <t>23804</t>
  </si>
  <si>
    <t>Manoel Lopes Martins</t>
  </si>
  <si>
    <t>23820</t>
  </si>
  <si>
    <t>Gilvanete Furtado de Figueiredo Valenca</t>
  </si>
  <si>
    <t>23846</t>
  </si>
  <si>
    <t>Francisco Saraiva de Lima</t>
  </si>
  <si>
    <t>23853</t>
  </si>
  <si>
    <t>Clautenes Andrade Benevides</t>
  </si>
  <si>
    <t>23861</t>
  </si>
  <si>
    <t>Antonio Batista Costa</t>
  </si>
  <si>
    <t>23960</t>
  </si>
  <si>
    <t>Maria Eliene Oliveira Muratori</t>
  </si>
  <si>
    <t>23978</t>
  </si>
  <si>
    <t>Maria Zila de Almeida Costa</t>
  </si>
  <si>
    <t>24000</t>
  </si>
  <si>
    <t>Josue Carvalhedo de Almeida</t>
  </si>
  <si>
    <t>24018</t>
  </si>
  <si>
    <t>Luiz Carlos da Silva Maia</t>
  </si>
  <si>
    <t>24026</t>
  </si>
  <si>
    <t>Maria Yeda Holanda Barbosa</t>
  </si>
  <si>
    <t>24059</t>
  </si>
  <si>
    <t>Pedro Vanderlei Ximenes</t>
  </si>
  <si>
    <t>24067</t>
  </si>
  <si>
    <t>Joaquim Bento Cavalcante Filho</t>
  </si>
  <si>
    <t>24083</t>
  </si>
  <si>
    <t>Maria Clarisse Cascaes Gadelha</t>
  </si>
  <si>
    <t>24091</t>
  </si>
  <si>
    <t>Francisco Leopoldo Albuquerque</t>
  </si>
  <si>
    <t>24133</t>
  </si>
  <si>
    <t>Maria Arismar de Castro Cysne</t>
  </si>
  <si>
    <t>24182</t>
  </si>
  <si>
    <t>Jose Alves da Silva</t>
  </si>
  <si>
    <t>24257</t>
  </si>
  <si>
    <t>Maria Eldimar Chagas Costa</t>
  </si>
  <si>
    <t>24323</t>
  </si>
  <si>
    <t>Francisco Quindere Ribeiro</t>
  </si>
  <si>
    <t>24349</t>
  </si>
  <si>
    <t>Rocilda Pereira dos Santos</t>
  </si>
  <si>
    <t>24364</t>
  </si>
  <si>
    <t>Maria Givanneida Mattos Coelho</t>
  </si>
  <si>
    <t>24406</t>
  </si>
  <si>
    <t>Armando Rodrigues Cunha</t>
  </si>
  <si>
    <t>Aposentadoria por Invalidez</t>
  </si>
  <si>
    <t>24422</t>
  </si>
  <si>
    <t>Francisca da Silva Almeida</t>
  </si>
  <si>
    <t>24455</t>
  </si>
  <si>
    <t>Francisco Alencar de Sousa</t>
  </si>
  <si>
    <t>24463</t>
  </si>
  <si>
    <t>Rosalice Blun Linhares</t>
  </si>
  <si>
    <t>24505</t>
  </si>
  <si>
    <t>Jose Paulino da Cruz</t>
  </si>
  <si>
    <t>24521</t>
  </si>
  <si>
    <t>Helio Correia Sales</t>
  </si>
  <si>
    <t>24554</t>
  </si>
  <si>
    <t>Helena Maria Pinheiro Santiago</t>
  </si>
  <si>
    <t>24588</t>
  </si>
  <si>
    <t>Maria de Lourdes Reboucas da Silva</t>
  </si>
  <si>
    <t>24612</t>
  </si>
  <si>
    <t>Carlos Gondim de Moura Neves</t>
  </si>
  <si>
    <t>24620</t>
  </si>
  <si>
    <t>Maria de Jesus dos Santos Bezerra</t>
  </si>
  <si>
    <t>24679</t>
  </si>
  <si>
    <t>Cicero Anastacio</t>
  </si>
  <si>
    <t>24687</t>
  </si>
  <si>
    <t>Jose Sampaio Cunha</t>
  </si>
  <si>
    <t>24695</t>
  </si>
  <si>
    <t>Raimunda Meireles Conde</t>
  </si>
  <si>
    <t>24711</t>
  </si>
  <si>
    <t>Maria do Socorro Oliveira de Castro</t>
  </si>
  <si>
    <t>24737</t>
  </si>
  <si>
    <t>Jose Edmar Duarte</t>
  </si>
  <si>
    <t>24752</t>
  </si>
  <si>
    <t>Madalena Marleide Garcez de Figueiredo Correia</t>
  </si>
  <si>
    <t>24760</t>
  </si>
  <si>
    <t>Juvencio Manuel Caetano</t>
  </si>
  <si>
    <t>24794</t>
  </si>
  <si>
    <t>Fernando Rodrigues da Silva</t>
  </si>
  <si>
    <t>24828</t>
  </si>
  <si>
    <t>Maria Lucila Larangeira de Lima</t>
  </si>
  <si>
    <t>24836</t>
  </si>
  <si>
    <t>Cicero Claudino de Luna Filho</t>
  </si>
  <si>
    <t>24851</t>
  </si>
  <si>
    <t>Maria Jose Ramos Batista</t>
  </si>
  <si>
    <t>24869</t>
  </si>
  <si>
    <t>Joaquim Marques de Souza Filho</t>
  </si>
  <si>
    <t>24901</t>
  </si>
  <si>
    <t>Meiry Ivone Simao de Figueiredo</t>
  </si>
  <si>
    <t>24919</t>
  </si>
  <si>
    <t>Daniel Costa de Abreu</t>
  </si>
  <si>
    <t>24927</t>
  </si>
  <si>
    <t>Hermes Dantas Guedes</t>
  </si>
  <si>
    <t>24935</t>
  </si>
  <si>
    <t>Dulce Maria de Souza Vasconcelos</t>
  </si>
  <si>
    <t>24943</t>
  </si>
  <si>
    <t>Hider Roque Bantim</t>
  </si>
  <si>
    <t>24950</t>
  </si>
  <si>
    <t>24968</t>
  </si>
  <si>
    <t>Maria do Socorro Santana Oliveira</t>
  </si>
  <si>
    <t>24976</t>
  </si>
  <si>
    <t>Amelia Iana de Carvalho Nery</t>
  </si>
  <si>
    <t>24984</t>
  </si>
  <si>
    <t>Zilmar Lourenco Ferreira</t>
  </si>
  <si>
    <t>25007</t>
  </si>
  <si>
    <t>Maria Amelia Oliveira Lima</t>
  </si>
  <si>
    <t>25015</t>
  </si>
  <si>
    <t>Maria de Oliveira Sales</t>
  </si>
  <si>
    <t>25023</t>
  </si>
  <si>
    <t>Elmo Castelo Benevides</t>
  </si>
  <si>
    <t>25031</t>
  </si>
  <si>
    <t>Maria Jose Procopio da Silva</t>
  </si>
  <si>
    <t>25049</t>
  </si>
  <si>
    <t>Jose Frutuoso dos Santos</t>
  </si>
  <si>
    <t>25056</t>
  </si>
  <si>
    <t>Alberto Evangelista de Oliveira</t>
  </si>
  <si>
    <t>25064</t>
  </si>
  <si>
    <t>Maria de Lourdes Ferreira Domingos</t>
  </si>
  <si>
    <t>25072</t>
  </si>
  <si>
    <t>Jose Maria Marques Cavalcante</t>
  </si>
  <si>
    <t>25106</t>
  </si>
  <si>
    <t>Elisio Lacerda Leitao</t>
  </si>
  <si>
    <t>25114</t>
  </si>
  <si>
    <t>Raimundo Damasceno de Souza</t>
  </si>
  <si>
    <t>25148</t>
  </si>
  <si>
    <t>Antonio Guimaraes da Mota</t>
  </si>
  <si>
    <t>25171</t>
  </si>
  <si>
    <t>Analia dos Anjos das Chagas</t>
  </si>
  <si>
    <t>25197</t>
  </si>
  <si>
    <t>Joao Soares Vercosa</t>
  </si>
  <si>
    <t>25213</t>
  </si>
  <si>
    <t>Maria Vera Celida.costa.e Silva</t>
  </si>
  <si>
    <t>25221</t>
  </si>
  <si>
    <t>Jose Nogueira da Rocha</t>
  </si>
  <si>
    <t>25239</t>
  </si>
  <si>
    <t>Maria Lucia Martins de Aragao</t>
  </si>
  <si>
    <t>25247</t>
  </si>
  <si>
    <t>Luiz Bernardino Pereira</t>
  </si>
  <si>
    <t>25254</t>
  </si>
  <si>
    <t>Terezinha da Silva Melo</t>
  </si>
  <si>
    <t>25262</t>
  </si>
  <si>
    <t>Francisca da Silva Lucas</t>
  </si>
  <si>
    <t>25270</t>
  </si>
  <si>
    <t>Vera Ramos Marinho de Andrade</t>
  </si>
  <si>
    <t>25296</t>
  </si>
  <si>
    <t>Maria Inez Ibargoyen Moreira</t>
  </si>
  <si>
    <t>25320</t>
  </si>
  <si>
    <t>Jose Ferreira Neto</t>
  </si>
  <si>
    <t>25353</t>
  </si>
  <si>
    <t>Jose Nairton dos Santos</t>
  </si>
  <si>
    <t>25361</t>
  </si>
  <si>
    <t>Francisco Hernani Ferreira Lima</t>
  </si>
  <si>
    <t>25403</t>
  </si>
  <si>
    <t>Elfriede Reinhilde Lima</t>
  </si>
  <si>
    <t>25411</t>
  </si>
  <si>
    <t>Raimunda Lopes de Paula</t>
  </si>
  <si>
    <t>25429</t>
  </si>
  <si>
    <t>Jose Nonato de Sousa</t>
  </si>
  <si>
    <t>25445</t>
  </si>
  <si>
    <t>Eloa Resende Martins</t>
  </si>
  <si>
    <t>25460</t>
  </si>
  <si>
    <t>Jose Olimpio Costa</t>
  </si>
  <si>
    <t>25486</t>
  </si>
  <si>
    <t>Jose Marques Carneiro</t>
  </si>
  <si>
    <t>25502</t>
  </si>
  <si>
    <t>Maria Neide Lopes Cordeiro</t>
  </si>
  <si>
    <t>25528</t>
  </si>
  <si>
    <t>Rita de Cascia Cabo Alves</t>
  </si>
  <si>
    <t>25536</t>
  </si>
  <si>
    <t>Francisca Oliveira de Paiva</t>
  </si>
  <si>
    <t>25551</t>
  </si>
  <si>
    <t>Francisco Fernando Figueiredo</t>
  </si>
  <si>
    <t>25577</t>
  </si>
  <si>
    <t>Maria Stela de Sousa Cavalcante</t>
  </si>
  <si>
    <t>25601</t>
  </si>
  <si>
    <t>Maria do Socorro Martins Moreira</t>
  </si>
  <si>
    <t>25627</t>
  </si>
  <si>
    <t>Joselia Sobreira Araujo</t>
  </si>
  <si>
    <t>25809</t>
  </si>
  <si>
    <t>Maria Lucia Magalhaes Correa</t>
  </si>
  <si>
    <t>25817</t>
  </si>
  <si>
    <t>Raimundo Anastacio da Silva</t>
  </si>
  <si>
    <t>25858</t>
  </si>
  <si>
    <t>Adelaide Carvalho de Sales</t>
  </si>
  <si>
    <t>25874</t>
  </si>
  <si>
    <t>Francisco Alves Noronha</t>
  </si>
  <si>
    <t>25882</t>
  </si>
  <si>
    <t>Hulda Morais de Oliveira</t>
  </si>
  <si>
    <t>25890</t>
  </si>
  <si>
    <t>Regina Celia Cercelino de Oliveira Farias</t>
  </si>
  <si>
    <t>25908</t>
  </si>
  <si>
    <t>Francisca Cleide Gomes Monte</t>
  </si>
  <si>
    <t>25916</t>
  </si>
  <si>
    <t>Joana Nogueira de Souza</t>
  </si>
  <si>
    <t>25957</t>
  </si>
  <si>
    <t>Tereza Pereira Fonseca</t>
  </si>
  <si>
    <t>25965</t>
  </si>
  <si>
    <t>Dionisio de Oliveira Lima Neto</t>
  </si>
  <si>
    <t>26039</t>
  </si>
  <si>
    <t>Francisco Carneiro do Nascimento</t>
  </si>
  <si>
    <t>26047</t>
  </si>
  <si>
    <t>Mirian Vianna dos Santos</t>
  </si>
  <si>
    <t>26062</t>
  </si>
  <si>
    <t>Antonio da Silva Andrade</t>
  </si>
  <si>
    <t>26088</t>
  </si>
  <si>
    <t>Francisca Liduina Pereira Silva</t>
  </si>
  <si>
    <t>26120</t>
  </si>
  <si>
    <t>Francisco Celso Modesto Melo</t>
  </si>
  <si>
    <t>26138</t>
  </si>
  <si>
    <t>Inacio Modesto de Carvalho Filho</t>
  </si>
  <si>
    <t>Elizangela Pereira de Carvalho</t>
  </si>
  <si>
    <t>26161</t>
  </si>
  <si>
    <t>Maria Zilmar Silva Dias</t>
  </si>
  <si>
    <t>26179</t>
  </si>
  <si>
    <t>Maria Auxiliadora Mendes Pontes</t>
  </si>
  <si>
    <t>26187</t>
  </si>
  <si>
    <t>Francisco das Chagas Oliveira</t>
  </si>
  <si>
    <t>26195</t>
  </si>
  <si>
    <t>Lais Vieira Lima</t>
  </si>
  <si>
    <t>26245</t>
  </si>
  <si>
    <t>Maria Fatima de Assis</t>
  </si>
  <si>
    <t>26252</t>
  </si>
  <si>
    <t>Jose Edinardo Santos da Silva</t>
  </si>
  <si>
    <t>26294</t>
  </si>
  <si>
    <t>Sonia Maria da Silva Gois</t>
  </si>
  <si>
    <t>26369</t>
  </si>
  <si>
    <t>Maria Neuma Silva Pereira</t>
  </si>
  <si>
    <t>26393</t>
  </si>
  <si>
    <t>Francisca Ribeiro Florencio</t>
  </si>
  <si>
    <t>26401</t>
  </si>
  <si>
    <t>Lindenberg de Brito Firmeza</t>
  </si>
  <si>
    <t>26427</t>
  </si>
  <si>
    <t>Cicero Bezerra da Costa</t>
  </si>
  <si>
    <t>264275</t>
  </si>
  <si>
    <t>Francisca Neide Saraiva Souza</t>
  </si>
  <si>
    <t>26435</t>
  </si>
  <si>
    <t>Maria Irismar de Franca Alves</t>
  </si>
  <si>
    <t>266759</t>
  </si>
  <si>
    <t>Pedro Rangel Cruz</t>
  </si>
  <si>
    <t>266825</t>
  </si>
  <si>
    <t>Jose Reinaldo de Lima</t>
  </si>
  <si>
    <t>267385</t>
  </si>
  <si>
    <t>Luiz Otavio de Sousa Canario</t>
  </si>
  <si>
    <t>270306</t>
  </si>
  <si>
    <t>Maria do Socorro Costa Cabral</t>
  </si>
  <si>
    <t>270603</t>
  </si>
  <si>
    <t>Ocilia Maria Falcao Araujo</t>
  </si>
  <si>
    <t>271593</t>
  </si>
  <si>
    <t>Erlon Castelo Benevides</t>
  </si>
  <si>
    <t>277772</t>
  </si>
  <si>
    <t>Cicero Alexandre de Medeiros</t>
  </si>
  <si>
    <t>277780</t>
  </si>
  <si>
    <t>Maria Daguimar Felix de Lima</t>
  </si>
  <si>
    <t>277806</t>
  </si>
  <si>
    <t>Marlene de Souza das Chagas</t>
  </si>
  <si>
    <t>279919</t>
  </si>
  <si>
    <t>Maria Crizeuda Silva Viana</t>
  </si>
  <si>
    <t>281246</t>
  </si>
  <si>
    <t>Alvaro Lopes de Souza</t>
  </si>
  <si>
    <t>281709</t>
  </si>
  <si>
    <t>Carlos Ivan Brito da Cruz</t>
  </si>
  <si>
    <t>281717</t>
  </si>
  <si>
    <t>Francisca Rodrigues Flavio</t>
  </si>
  <si>
    <t>282152</t>
  </si>
  <si>
    <t>Jose Furtado de Figueredo</t>
  </si>
  <si>
    <t>283275</t>
  </si>
  <si>
    <t>Francisco das Chagas Corpe Patricio</t>
  </si>
  <si>
    <t>2840</t>
  </si>
  <si>
    <t>Luiz Fernando Nascimento Meziat</t>
  </si>
  <si>
    <t>284661</t>
  </si>
  <si>
    <t>Maria dos Prazeres Forte Menezes</t>
  </si>
  <si>
    <t>285122</t>
  </si>
  <si>
    <t>Gerson Alexandre do Nascimento</t>
  </si>
  <si>
    <t>285718</t>
  </si>
  <si>
    <t>Maria Pereira de Souza Cavalcante</t>
  </si>
  <si>
    <t>287953</t>
  </si>
  <si>
    <t>Luzimary Ribeiro dos Santos</t>
  </si>
  <si>
    <t>Verlinda Silva de Sousa</t>
  </si>
  <si>
    <t>287961</t>
  </si>
  <si>
    <t>Raul Barroso Junior</t>
  </si>
  <si>
    <t>288936</t>
  </si>
  <si>
    <t>Maria de Fatima de Oliveira Sampaio</t>
  </si>
  <si>
    <t>288944</t>
  </si>
  <si>
    <t>Maria Elizeni dos Anjos Silva</t>
  </si>
  <si>
    <t>289025</t>
  </si>
  <si>
    <t>Manoel Leopoldino de Farias Neto</t>
  </si>
  <si>
    <t>289322</t>
  </si>
  <si>
    <t>Fatima Maria Lima de Castro</t>
  </si>
  <si>
    <t>290031</t>
  </si>
  <si>
    <t>Maria Eliane Pereira de Freitas</t>
  </si>
  <si>
    <t>290494</t>
  </si>
  <si>
    <t>Ivete Peixoto de Lima</t>
  </si>
  <si>
    <t>291179</t>
  </si>
  <si>
    <t>Lucia Maria Pereira Lima</t>
  </si>
  <si>
    <t>291203</t>
  </si>
  <si>
    <t>Durval Tome dos Santos</t>
  </si>
  <si>
    <t>291609</t>
  </si>
  <si>
    <t>Florbela Sa de Andrade Saraiva</t>
  </si>
  <si>
    <t>291872</t>
  </si>
  <si>
    <t>Roberto Atila da  Silva Araujo</t>
  </si>
  <si>
    <t>291898</t>
  </si>
  <si>
    <t>Francisca Gomes Garcia</t>
  </si>
  <si>
    <t>291906</t>
  </si>
  <si>
    <t>Hermosa Ruth Girao de Araujo</t>
  </si>
  <si>
    <t>292615</t>
  </si>
  <si>
    <t>Catharina Jansen Alcantara</t>
  </si>
  <si>
    <t>Vinicius Jansen Alcantara</t>
  </si>
  <si>
    <t>292748</t>
  </si>
  <si>
    <t>Francisco Antonio Cabral Meireles</t>
  </si>
  <si>
    <t>294934</t>
  </si>
  <si>
    <t>Jose Darci Sobreira</t>
  </si>
  <si>
    <t>304667</t>
  </si>
  <si>
    <t>Jaime Luiz de Almeida</t>
  </si>
  <si>
    <t>306753</t>
  </si>
  <si>
    <t>Rosemary Pereira de Sousa</t>
  </si>
  <si>
    <t>Lucia Mendonca de Sousa</t>
  </si>
  <si>
    <t>308940</t>
  </si>
  <si>
    <t>Francisca Guacira Gomes de Alencar Araripe</t>
  </si>
  <si>
    <t>309153</t>
  </si>
  <si>
    <t>Paulo Sergio Nunes Gomes</t>
  </si>
  <si>
    <t>309617</t>
  </si>
  <si>
    <t>Lucio Fidelis da Silva</t>
  </si>
  <si>
    <t>312702</t>
  </si>
  <si>
    <t>Maria Lindalva Anastacio de Lima</t>
  </si>
  <si>
    <t>313080</t>
  </si>
  <si>
    <t>Maria Aparecida Alves Pascoal</t>
  </si>
  <si>
    <t>32300</t>
  </si>
  <si>
    <t>Francisco Evangelista da Costa</t>
  </si>
  <si>
    <t>Aposentadoria por Idade</t>
  </si>
  <si>
    <t>32318</t>
  </si>
  <si>
    <t>Maria Angelita Perote Aragao</t>
  </si>
  <si>
    <t>32342</t>
  </si>
  <si>
    <t>Jose Braga</t>
  </si>
  <si>
    <t>3632</t>
  </si>
  <si>
    <t>Marta Cristina Quintanilha</t>
  </si>
  <si>
    <t>4747</t>
  </si>
  <si>
    <t>Stela Maria Moraes Cavalcante</t>
  </si>
  <si>
    <t>646</t>
  </si>
  <si>
    <t>Augusta Pinheiro da Silva Sa</t>
  </si>
  <si>
    <t>6965</t>
  </si>
  <si>
    <t>Elieuza Varela Marinho de Andrade</t>
  </si>
  <si>
    <t>74096</t>
  </si>
  <si>
    <t>74120</t>
  </si>
  <si>
    <t>Margarida Maria Marques Araujo</t>
  </si>
  <si>
    <t>74146</t>
  </si>
  <si>
    <t>Regis Marinho</t>
  </si>
  <si>
    <t>83378</t>
  </si>
  <si>
    <t>Valdirene Ribeiro de Paiva</t>
  </si>
  <si>
    <t>83410</t>
  </si>
  <si>
    <t>Maria Zilda Evangelista Marques</t>
  </si>
  <si>
    <t>84202</t>
  </si>
  <si>
    <t>Cesar Gagliardi</t>
  </si>
  <si>
    <t>87510</t>
  </si>
  <si>
    <t>Paulo Augusto Pereira Barros</t>
  </si>
  <si>
    <t>Complementação de Aposentadoria -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</si>
</sst>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rgb="FF00B05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 style="double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 tint="0.34998626667073579"/>
      </left>
      <right style="double">
        <color theme="1" tint="0.34998626667073579"/>
      </right>
      <top style="double">
        <color theme="1" tint="0.34998626667073579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43" fontId="0" fillId="0" borderId="0" xfId="1" applyFont="1"/>
    <xf numFmtId="0" fontId="4" fillId="3" borderId="0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2" xfId="0" applyBorder="1"/>
    <xf numFmtId="43" fontId="0" fillId="0" borderId="2" xfId="1" applyFont="1" applyBorder="1"/>
    <xf numFmtId="0" fontId="4" fillId="4" borderId="4" xfId="1" applyNumberFormat="1" applyFont="1" applyFill="1" applyBorder="1" applyAlignment="1">
      <alignment horizontal="center" vertical="center" wrapText="1"/>
    </xf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43" fontId="1" fillId="5" borderId="2" xfId="0" applyNumberFormat="1" applyFont="1" applyFill="1" applyBorder="1"/>
    <xf numFmtId="43" fontId="1" fillId="6" borderId="2" xfId="0" applyNumberFormat="1" applyFont="1" applyFill="1" applyBorder="1"/>
    <xf numFmtId="43" fontId="1" fillId="7" borderId="2" xfId="1" applyFont="1" applyFill="1" applyBorder="1"/>
    <xf numFmtId="43" fontId="1" fillId="8" borderId="2" xfId="1" applyFont="1" applyFill="1" applyBorder="1"/>
    <xf numFmtId="43" fontId="1" fillId="9" borderId="2" xfId="1" applyFont="1" applyFill="1" applyBorder="1"/>
    <xf numFmtId="0" fontId="2" fillId="0" borderId="2" xfId="0" applyFont="1" applyBorder="1"/>
    <xf numFmtId="0" fontId="4" fillId="0" borderId="0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/>
    <xf numFmtId="43" fontId="4" fillId="4" borderId="0" xfId="0" applyNumberFormat="1" applyFont="1" applyFill="1"/>
    <xf numFmtId="43" fontId="1" fillId="0" borderId="2" xfId="0" applyNumberFormat="1" applyFont="1" applyBorder="1"/>
    <xf numFmtId="0" fontId="1" fillId="2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43" fontId="1" fillId="10" borderId="2" xfId="0" applyNumberFormat="1" applyFont="1" applyFill="1" applyBorder="1"/>
    <xf numFmtId="0" fontId="1" fillId="0" borderId="0" xfId="0" applyFont="1"/>
    <xf numFmtId="0" fontId="3" fillId="2" borderId="2" xfId="0" applyFont="1" applyFill="1" applyBorder="1"/>
    <xf numFmtId="0" fontId="6" fillId="0" borderId="2" xfId="0" applyFont="1" applyBorder="1"/>
    <xf numFmtId="43" fontId="0" fillId="0" borderId="2" xfId="1" applyFont="1" applyFill="1" applyBorder="1"/>
    <xf numFmtId="0" fontId="4" fillId="3" borderId="1" xfId="1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11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Vírgula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32498</xdr:colOff>
      <xdr:row>6</xdr:row>
      <xdr:rowOff>95033</xdr:rowOff>
    </xdr:from>
    <xdr:to>
      <xdr:col>0</xdr:col>
      <xdr:colOff>1580029</xdr:colOff>
      <xdr:row>6</xdr:row>
      <xdr:rowOff>477370</xdr:rowOff>
    </xdr:to>
    <xdr:pic>
      <xdr:nvPicPr>
        <xdr:cNvPr id="2" name="Imagem 0" descr="logo portus vetorizad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8" y="95033"/>
          <a:ext cx="1547531" cy="3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7" zoomScale="85" zoomScaleNormal="85" workbookViewId="0">
      <selection activeCell="Q33" sqref="Q33"/>
    </sheetView>
  </sheetViews>
  <sheetFormatPr defaultRowHeight="15"/>
  <cols>
    <col min="1" max="1" width="27.42578125" customWidth="1"/>
    <col min="2" max="3" width="15.5703125" customWidth="1"/>
    <col min="4" max="4" width="16" customWidth="1"/>
    <col min="5" max="5" width="16.7109375" customWidth="1"/>
    <col min="6" max="6" width="15" customWidth="1"/>
    <col min="7" max="7" width="14" customWidth="1"/>
    <col min="8" max="8" width="15.7109375" customWidth="1"/>
    <col min="9" max="9" width="16.140625" customWidth="1"/>
    <col min="10" max="10" width="13.7109375" customWidth="1"/>
    <col min="11" max="11" width="13.85546875" customWidth="1"/>
    <col min="12" max="14" width="14" customWidth="1"/>
    <col min="15" max="15" width="14.85546875" customWidth="1"/>
    <col min="16" max="17" width="14" customWidth="1"/>
    <col min="18" max="18" width="12.7109375" customWidth="1"/>
    <col min="19" max="19" width="10.85546875" customWidth="1"/>
    <col min="20" max="20" width="12" customWidth="1"/>
    <col min="21" max="21" width="14.28515625" customWidth="1"/>
    <col min="22" max="22" width="12.5703125" customWidth="1"/>
    <col min="23" max="23" width="15.140625" customWidth="1"/>
    <col min="24" max="24" width="11.85546875" customWidth="1"/>
  </cols>
  <sheetData>
    <row r="1" spans="1:24" ht="76.5" hidden="1" thickTop="1" thickBot="1">
      <c r="B1" s="27" t="s">
        <v>18</v>
      </c>
      <c r="C1" s="27"/>
      <c r="D1" s="27" t="s">
        <v>22</v>
      </c>
      <c r="F1" s="27" t="s">
        <v>47</v>
      </c>
      <c r="G1" s="27" t="s">
        <v>44</v>
      </c>
      <c r="H1" s="27" t="s">
        <v>48</v>
      </c>
      <c r="I1" s="27" t="s">
        <v>50</v>
      </c>
      <c r="J1" s="27" t="s">
        <v>52</v>
      </c>
      <c r="M1" s="2" t="s">
        <v>17</v>
      </c>
      <c r="N1" s="27" t="s">
        <v>16</v>
      </c>
      <c r="O1" s="27" t="s">
        <v>21</v>
      </c>
      <c r="R1" s="27" t="s">
        <v>19</v>
      </c>
      <c r="S1" s="27" t="s">
        <v>29</v>
      </c>
      <c r="T1" s="27" t="s">
        <v>24</v>
      </c>
      <c r="U1" s="27" t="s">
        <v>32</v>
      </c>
      <c r="V1" s="27" t="s">
        <v>36</v>
      </c>
      <c r="W1" s="15"/>
      <c r="X1" s="27" t="s">
        <v>31</v>
      </c>
    </row>
    <row r="2" spans="1:24" ht="76.5" hidden="1" thickTop="1" thickBot="1">
      <c r="B2" s="27" t="s">
        <v>53</v>
      </c>
      <c r="C2" s="27"/>
      <c r="D2" s="27" t="s">
        <v>37</v>
      </c>
      <c r="F2" s="27" t="s">
        <v>45</v>
      </c>
      <c r="G2" s="27" t="s">
        <v>46</v>
      </c>
      <c r="H2" s="2" t="s">
        <v>49</v>
      </c>
      <c r="I2" s="2" t="s">
        <v>51</v>
      </c>
      <c r="N2" s="27" t="s">
        <v>18</v>
      </c>
      <c r="O2" s="2"/>
      <c r="R2" s="27" t="s">
        <v>33</v>
      </c>
      <c r="T2" s="27" t="s">
        <v>26</v>
      </c>
      <c r="V2" s="27" t="s">
        <v>38</v>
      </c>
      <c r="W2" s="15"/>
      <c r="X2" s="27" t="s">
        <v>30</v>
      </c>
    </row>
    <row r="3" spans="1:24" ht="46.5" hidden="1" thickTop="1" thickBot="1">
      <c r="B3" s="21"/>
      <c r="C3" s="21"/>
      <c r="D3" s="27" t="s">
        <v>20</v>
      </c>
      <c r="F3" s="27" t="s">
        <v>21</v>
      </c>
      <c r="T3" s="27" t="s">
        <v>27</v>
      </c>
      <c r="V3" s="27" t="s">
        <v>35</v>
      </c>
      <c r="W3" s="15"/>
    </row>
    <row r="4" spans="1:24" ht="61.5" hidden="1" thickTop="1" thickBot="1">
      <c r="B4" s="19"/>
      <c r="C4" s="19"/>
      <c r="D4" s="2"/>
      <c r="F4" s="27" t="s">
        <v>34</v>
      </c>
      <c r="T4" s="27" t="s">
        <v>23</v>
      </c>
      <c r="V4" s="27" t="s">
        <v>43</v>
      </c>
      <c r="W4" s="15"/>
    </row>
    <row r="5" spans="1:24" ht="46.5" hidden="1" thickTop="1" thickBot="1">
      <c r="B5" s="19"/>
      <c r="C5" s="19"/>
      <c r="D5" s="2"/>
      <c r="F5" s="2"/>
      <c r="T5" s="27" t="s">
        <v>25</v>
      </c>
      <c r="V5" s="2"/>
      <c r="W5" s="15"/>
    </row>
    <row r="6" spans="1:24" ht="46.5" hidden="1" thickTop="1" thickBot="1">
      <c r="B6" s="19"/>
      <c r="C6" s="19"/>
      <c r="D6" s="2"/>
      <c r="F6" s="20"/>
      <c r="Q6" s="3"/>
      <c r="T6" s="27" t="s">
        <v>28</v>
      </c>
      <c r="V6" s="2"/>
      <c r="W6" s="15"/>
    </row>
    <row r="7" spans="1:24" ht="50.25" customHeight="1">
      <c r="A7" s="23" t="s">
        <v>73</v>
      </c>
    </row>
    <row r="8" spans="1:24" ht="18.75">
      <c r="A8" s="28" t="s">
        <v>79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5.75" thickBot="1"/>
    <row r="10" spans="1:24" ht="75.75" thickTop="1">
      <c r="A10" s="6" t="s">
        <v>60</v>
      </c>
      <c r="B10" s="6" t="s">
        <v>53</v>
      </c>
      <c r="C10" s="6" t="s">
        <v>18</v>
      </c>
      <c r="D10" s="6" t="s">
        <v>61</v>
      </c>
      <c r="E10" s="6" t="s">
        <v>55</v>
      </c>
      <c r="F10" s="6" t="s">
        <v>47</v>
      </c>
      <c r="G10" s="6" t="s">
        <v>44</v>
      </c>
      <c r="H10" s="7" t="s">
        <v>58</v>
      </c>
      <c r="I10" s="7" t="s">
        <v>50</v>
      </c>
      <c r="J10" s="6" t="s">
        <v>57</v>
      </c>
      <c r="K10" s="6" t="s">
        <v>56</v>
      </c>
      <c r="L10" s="6" t="s">
        <v>39</v>
      </c>
      <c r="M10" s="6" t="s">
        <v>68</v>
      </c>
      <c r="N10" s="6" t="s">
        <v>69</v>
      </c>
      <c r="O10" s="6" t="s">
        <v>72</v>
      </c>
      <c r="P10" s="6" t="s">
        <v>71</v>
      </c>
      <c r="Q10" s="6" t="s">
        <v>70</v>
      </c>
      <c r="R10" s="8" t="s">
        <v>63</v>
      </c>
      <c r="S10" s="8" t="s">
        <v>29</v>
      </c>
      <c r="T10" s="8" t="s">
        <v>40</v>
      </c>
      <c r="U10" s="8" t="s">
        <v>32</v>
      </c>
      <c r="V10" s="8" t="s">
        <v>64</v>
      </c>
      <c r="W10" s="8" t="s">
        <v>65</v>
      </c>
      <c r="X10" s="8" t="s">
        <v>41</v>
      </c>
    </row>
    <row r="11" spans="1:24">
      <c r="A11" s="24" t="s">
        <v>59</v>
      </c>
      <c r="B11" s="5" t="e">
        <f>SUMIFS(#REF!,#REF!,'Sintese (2)'!$B$2,#REF!,'Sintese (2)'!$A11,#REF!,"&lt;&gt;peculio",#REF!,"&lt;&gt;adiantamento pecúlio")</f>
        <v>#REF!</v>
      </c>
      <c r="C11" s="5" t="e">
        <f>SUMIFS(#REF!,#REF!,'Sintese (2)'!$B$1,#REF!,'Sintese (2)'!$A11,#REF!,"&lt;&gt;peculio",#REF!,"&lt;&gt;adiantamento pecúlio")</f>
        <v>#REF!</v>
      </c>
      <c r="D11" s="5" t="e">
        <f>SUMIFS(#REF!,#REF!,'Sintese (2)'!$D$2,#REF!,'Sintese (2)'!$A11)+SUMIFS(#REF!,#REF!,'Sintese (2)'!$D$1,#REF!,'Sintese (2)'!$A11)+SUMIFS(#REF!,#REF!,'Sintese (2)'!$D$3,#REF!,'Sintese (2)'!$A11)</f>
        <v>#REF!</v>
      </c>
      <c r="E11" s="9" t="e">
        <f>B11+C11-D11</f>
        <v>#REF!</v>
      </c>
      <c r="F11" s="5" t="e">
        <f>SUMIFS(#REF!,#REF!,'Sintese (2)'!$F$2,#REF!,'Sintese (2)'!$A11)+SUMIFS(#REF!,#REF!,'Sintese (2)'!$F$1,#REF!,'Sintese (2)'!$A11)+SUMIFS(#REF!,#REF!,'Sintese (2)'!$F$3,#REF!,'Sintese (2)'!$A11)+SUMIFS(#REF!,#REF!,'Sintese (2)'!$F$4,#REF!,'Sintese (2)'!$A11)-O11</f>
        <v>#REF!</v>
      </c>
      <c r="G11" s="5" t="e">
        <f>SUMIFS(#REF!,#REF!,'Sintese (2)'!$G$2,#REF!,'Sintese (2)'!$A11)+SUMIFS(#REF!,#REF!,'Sintese (2)'!$G$1,#REF!,'Sintese (2)'!$A11)</f>
        <v>#REF!</v>
      </c>
      <c r="H11" s="5" t="e">
        <f>SUMIFS(#REF!,#REF!,'Sintese (2)'!$H$2,#REF!,'Sintese (2)'!$A11)+SUMIFS(#REF!,#REF!,'Sintese (2)'!$H$1,#REF!,'Sintese (2)'!$A11)</f>
        <v>#REF!</v>
      </c>
      <c r="I11" s="5" t="e">
        <f>SUMIFS(#REF!,#REF!,'Sintese (2)'!$I$2,#REF!,'Sintese (2)'!$A11)+SUMIFS(#REF!,#REF!,'Sintese (2)'!$I$1,#REF!,'Sintese (2)'!$A11)</f>
        <v>#REF!</v>
      </c>
      <c r="J11" s="5" t="e">
        <f>SUMIFS(#REF!,#REF!,'Sintese (2)'!$J$1,#REF!,'Sintese (2)'!$A11)</f>
        <v>#REF!</v>
      </c>
      <c r="K11" s="9" t="e">
        <f>F11+G11-H11-I11-J11</f>
        <v>#REF!</v>
      </c>
      <c r="L11" s="10" t="e">
        <f>E11-K11</f>
        <v>#REF!</v>
      </c>
      <c r="M11" s="18" t="e">
        <f>SUMIFS(#REF!,#REF!,"provento",#REF!,"peculio",#REF!,'Sintese (2)'!$A11)</f>
        <v>#REF!</v>
      </c>
      <c r="N11" s="18" t="e">
        <f>SUMIFS(#REF!,#REF!,"provento",#REF!,"adiantamento pecúlio",#REF!,'Sintese (2)'!$A11,#REF!,'Sintese (2)'!$N$2)</f>
        <v>#REF!</v>
      </c>
      <c r="O11" s="18" t="e">
        <f>SUMIFS(#REF!,#REF!,"Desconto",#REF!,"adiantamento pecúlio",#REF!,'Sintese (2)'!$A11,#REF!,'Sintese (2)'!$O$1)-SUMIFS(#REF!,#REF!,"(-) devoluções de contribuições de Ativo",#REF!,"adiantamento pecúlio",#REF!,'Sintese (2)'!$A11)+SUMIFS(#REF!,#REF!,"peculio",#REF!,'Sintese (2)'!$O$1,#REF!,'Sintese (2)'!$A11)</f>
        <v>#REF!</v>
      </c>
      <c r="P11" s="10" t="e">
        <f t="shared" ref="P11:P32" si="0">M11+N11-O11</f>
        <v>#REF!</v>
      </c>
      <c r="Q11" s="10" t="e">
        <f t="shared" ref="Q11:Q32" si="1">L11+P11</f>
        <v>#REF!</v>
      </c>
      <c r="R11" s="5" t="e">
        <f>SUMIFS(#REF!,#REF!,'Sintese (2)'!$R$2,#REF!,'Sintese (2)'!$A11)-SUMIFS(#REF!,#REF!,'Sintese (2)'!$R$1,#REF!,'Sintese (2)'!$A11)</f>
        <v>#REF!</v>
      </c>
      <c r="S11" s="5" t="e">
        <f>SUMIFS(#REF!,#REF!,'Sintese (2)'!$S$1,#REF!,'Sintese (2)'!$A11)</f>
        <v>#REF!</v>
      </c>
      <c r="T11" s="11" t="e">
        <f>SUMIFS(#REF!,#REF!,'Sintese (2)'!$T$2,#REF!,'Sintese (2)'!$A11)+SUMIFS(#REF!,#REF!,'Sintese (2)'!$T$1,#REF!,'Sintese (2)'!$A11)+SUMIFS(#REF!,#REF!,'Sintese (2)'!$T$3,#REF!,'Sintese (2)'!$A11)+SUMIFS(#REF!,#REF!,'Sintese (2)'!$T$4,#REF!,'Sintese (2)'!$A11)+SUMIFS(#REF!,#REF!,'Sintese (2)'!$T$5,#REF!,'Sintese (2)'!$A11)+SUMIFS(#REF!,#REF!,'Sintese (2)'!$T$6,#REF!,'Sintese (2)'!$A11)</f>
        <v>#REF!</v>
      </c>
      <c r="U11" s="5" t="e">
        <f>SUMIFS(#REF!,#REF!,'Sintese (2)'!$U$1,#REF!,'Sintese (2)'!$A11)</f>
        <v>#REF!</v>
      </c>
      <c r="V11" s="12" t="e">
        <f>SUMIFS(#REF!,#REF!,'Sintese (2)'!$V$2,#REF!,'Sintese (2)'!$A11)+SUMIFS(#REF!,#REF!,'Sintese (2)'!$V$1,#REF!,'Sintese (2)'!$A11)+SUMIFS(#REF!,#REF!,'Sintese (2)'!$V$3,#REF!,'Sintese (2)'!$A11)+SUMIFS(#REF!,#REF!,'Sintese (2)'!$V$4,#REF!,'Sintese (2)'!$A11)</f>
        <v>#REF!</v>
      </c>
      <c r="W11" s="13" t="e">
        <f>Q11-R11-S11-T11-U11-V11</f>
        <v>#REF!</v>
      </c>
      <c r="X11" s="5" t="e">
        <f>SUMIFS(#REF!,#REF!,'Sintese (2)'!$X$2,#REF!,'Sintese (2)'!$A11)+SUMIFS(#REF!,#REF!,'Sintese (2)'!$X$1,#REF!,'Sintese (2)'!$A11)</f>
        <v>#REF!</v>
      </c>
    </row>
    <row r="12" spans="1:24">
      <c r="A12" s="4" t="s">
        <v>54</v>
      </c>
      <c r="B12" s="5" t="e">
        <f>SUMIFS(#REF!,#REF!,'Sintese (2)'!$B$2,#REF!,'Sintese (2)'!$A12,#REF!,"&lt;&gt;peculio",#REF!,"&lt;&gt;adiantamento pecúlio")</f>
        <v>#REF!</v>
      </c>
      <c r="C12" s="5" t="e">
        <f>SUMIFS(#REF!,#REF!,'Sintese (2)'!$B$1,#REF!,'Sintese (2)'!$A12,#REF!,"&lt;&gt;peculio",#REF!,"&lt;&gt;adiantamento pecúlio")</f>
        <v>#REF!</v>
      </c>
      <c r="D12" s="5" t="e">
        <f>SUMIFS(#REF!,#REF!,'Sintese (2)'!$D$2,#REF!,'Sintese (2)'!$A12)+SUMIFS(#REF!,#REF!,'Sintese (2)'!$D$1,#REF!,'Sintese (2)'!$A12)+SUMIFS(#REF!,#REF!,'Sintese (2)'!$D$3,#REF!,'Sintese (2)'!$A12)</f>
        <v>#REF!</v>
      </c>
      <c r="E12" s="9" t="e">
        <f t="shared" ref="E12:E32" si="2">B12+C12-D12</f>
        <v>#REF!</v>
      </c>
      <c r="F12" s="5" t="e">
        <f>SUMIFS(#REF!,#REF!,'Sintese (2)'!$F$2,#REF!,'Sintese (2)'!$A12)+SUMIFS(#REF!,#REF!,'Sintese (2)'!$F$1,#REF!,'Sintese (2)'!$A12)+SUMIFS(#REF!,#REF!,'Sintese (2)'!$F$3,#REF!,'Sintese (2)'!$A12)+SUMIFS(#REF!,#REF!,'Sintese (2)'!$F$4,#REF!,'Sintese (2)'!$A12)-O12</f>
        <v>#REF!</v>
      </c>
      <c r="G12" s="5" t="e">
        <f>SUMIFS(#REF!,#REF!,'Sintese (2)'!$G$2,#REF!,'Sintese (2)'!$A12)+SUMIFS(#REF!,#REF!,'Sintese (2)'!$G$1,#REF!,'Sintese (2)'!$A12)</f>
        <v>#REF!</v>
      </c>
      <c r="H12" s="5" t="e">
        <f>SUMIFS(#REF!,#REF!,'Sintese (2)'!$H$2,#REF!,'Sintese (2)'!$A12)+SUMIFS(#REF!,#REF!,'Sintese (2)'!$H$1,#REF!,'Sintese (2)'!$A12)</f>
        <v>#REF!</v>
      </c>
      <c r="I12" s="5" t="e">
        <f>SUMIFS(#REF!,#REF!,'Sintese (2)'!$I$2,#REF!,'Sintese (2)'!$A12)+SUMIFS(#REF!,#REF!,'Sintese (2)'!$I$1,#REF!,'Sintese (2)'!$A12)</f>
        <v>#REF!</v>
      </c>
      <c r="J12" s="5" t="e">
        <f>SUMIFS(#REF!,#REF!,'Sintese (2)'!$J$1,#REF!,'Sintese (2)'!$A12)</f>
        <v>#REF!</v>
      </c>
      <c r="K12" s="9" t="e">
        <f t="shared" ref="K12:K24" si="3">F12+G12-H12-I12-J12</f>
        <v>#REF!</v>
      </c>
      <c r="L12" s="22" t="e">
        <f t="shared" ref="L12" si="4">E12-K12</f>
        <v>#REF!</v>
      </c>
      <c r="M12" s="18" t="e">
        <f>SUMIFS(#REF!,#REF!,"provento",#REF!,"peculio",#REF!,'Sintese (2)'!$A12)</f>
        <v>#REF!</v>
      </c>
      <c r="N12" s="18" t="e">
        <f>SUMIFS(#REF!,#REF!,"provento",#REF!,"adiantamento pecúlio",#REF!,'Sintese (2)'!$A12,#REF!,'Sintese (2)'!$N$2)</f>
        <v>#REF!</v>
      </c>
      <c r="O12" s="18" t="e">
        <f>SUMIFS(#REF!,#REF!,"Desconto",#REF!,"adiantamento pecúlio",#REF!,'Sintese (2)'!$A12,#REF!,'Sintese (2)'!$O$1)-SUMIFS(#REF!,#REF!,"(-) devoluções de contribuições de Ativo",#REF!,"adiantamento pecúlio",#REF!,'Sintese (2)'!$A12)+SUMIFS(#REF!,#REF!,"peculio",#REF!,'Sintese (2)'!$O$1,#REF!,'Sintese (2)'!$A12)</f>
        <v>#REF!</v>
      </c>
      <c r="P12" s="10" t="e">
        <f t="shared" si="0"/>
        <v>#REF!</v>
      </c>
      <c r="Q12" s="10" t="e">
        <f t="shared" si="1"/>
        <v>#REF!</v>
      </c>
      <c r="R12" s="5" t="e">
        <f>SUMIFS(#REF!,#REF!,'Sintese (2)'!$R$2,#REF!,'Sintese (2)'!$A12)-SUMIFS(#REF!,#REF!,'Sintese (2)'!$R$1,#REF!,'Sintese (2)'!$A12)</f>
        <v>#REF!</v>
      </c>
      <c r="S12" s="5" t="e">
        <f>SUMIFS(#REF!,#REF!,'Sintese (2)'!$S$1,#REF!,'Sintese (2)'!$A12)</f>
        <v>#REF!</v>
      </c>
      <c r="T12" s="11" t="e">
        <f>SUMIFS(#REF!,#REF!,'Sintese (2)'!$T$2,#REF!,'Sintese (2)'!$A12)+SUMIFS(#REF!,#REF!,'Sintese (2)'!$T$1,#REF!,'Sintese (2)'!$A12)+SUMIFS(#REF!,#REF!,'Sintese (2)'!$T$3,#REF!,'Sintese (2)'!$A12)+SUMIFS(#REF!,#REF!,'Sintese (2)'!$T$4,#REF!,'Sintese (2)'!$A12)+SUMIFS(#REF!,#REF!,'Sintese (2)'!$T$5,#REF!,'Sintese (2)'!$A12)+SUMIFS(#REF!,#REF!,'Sintese (2)'!$T$6,#REF!,'Sintese (2)'!$A12)</f>
        <v>#REF!</v>
      </c>
      <c r="U12" s="5" t="e">
        <f>SUMIFS(#REF!,#REF!,'Sintese (2)'!$U$1,#REF!,'Sintese (2)'!$A12)</f>
        <v>#REF!</v>
      </c>
      <c r="V12" s="12" t="e">
        <f>SUMIFS(#REF!,#REF!,'Sintese (2)'!$V$2,#REF!,'Sintese (2)'!$A12)+SUMIFS(#REF!,#REF!,'Sintese (2)'!$V$1,#REF!,'Sintese (2)'!$A12)+SUMIFS(#REF!,#REF!,'Sintese (2)'!$V$3,#REF!,'Sintese (2)'!$A12)+SUMIFS(#REF!,#REF!,'Sintese (2)'!$V$4,#REF!,'Sintese (2)'!$A12)</f>
        <v>#REF!</v>
      </c>
      <c r="W12" s="13" t="e">
        <f t="shared" ref="W12:W32" si="5">Q12-R12-S12-T12-U12-V12</f>
        <v>#REF!</v>
      </c>
      <c r="X12" s="5" t="e">
        <f>SUMIFS(#REF!,#REF!,'Sintese (2)'!$X$2,#REF!,'Sintese (2)'!$A12)+SUMIFS(#REF!,#REF!,'Sintese (2)'!$X$1,#REF!,'Sintese (2)'!$A12)</f>
        <v>#REF!</v>
      </c>
    </row>
    <row r="13" spans="1:24">
      <c r="A13" s="4" t="s">
        <v>62</v>
      </c>
      <c r="B13" s="5" t="e">
        <f>SUMIFS(#REF!,#REF!,'Sintese (2)'!$B$2,#REF!,'Sintese (2)'!$A13,#REF!,"&lt;&gt;peculio",#REF!,"&lt;&gt;adiantamento pecúlio")</f>
        <v>#REF!</v>
      </c>
      <c r="C13" s="5" t="e">
        <f>SUMIFS(#REF!,#REF!,'Sintese (2)'!$B$1,#REF!,'Sintese (2)'!$A13,#REF!,"&lt;&gt;peculio",#REF!,"&lt;&gt;adiantamento pecúlio")</f>
        <v>#REF!</v>
      </c>
      <c r="D13" s="5" t="e">
        <f>SUMIFS(#REF!,#REF!,'Sintese (2)'!$D$2,#REF!,'Sintese (2)'!$A13)+SUMIFS(#REF!,#REF!,'Sintese (2)'!$D$1,#REF!,'Sintese (2)'!$A13)+SUMIFS(#REF!,#REF!,'Sintese (2)'!$D$3,#REF!,'Sintese (2)'!$A13)</f>
        <v>#REF!</v>
      </c>
      <c r="E13" s="9" t="e">
        <f t="shared" si="2"/>
        <v>#REF!</v>
      </c>
      <c r="F13" s="5" t="e">
        <f>SUMIFS(#REF!,#REF!,'Sintese (2)'!$F$2,#REF!,'Sintese (2)'!$A13)+SUMIFS(#REF!,#REF!,'Sintese (2)'!$F$1,#REF!,'Sintese (2)'!$A13)+SUMIFS(#REF!,#REF!,'Sintese (2)'!$F$3,#REF!,'Sintese (2)'!$A13)+SUMIFS(#REF!,#REF!,'Sintese (2)'!$F$4,#REF!,'Sintese (2)'!$A13)-O13</f>
        <v>#REF!</v>
      </c>
      <c r="G13" s="5" t="e">
        <f>SUMIFS(#REF!,#REF!,'Sintese (2)'!$G$2,#REF!,'Sintese (2)'!$A13)+SUMIFS(#REF!,#REF!,'Sintese (2)'!$G$1,#REF!,'Sintese (2)'!$A13)</f>
        <v>#REF!</v>
      </c>
      <c r="H13" s="5" t="e">
        <f>SUMIFS(#REF!,#REF!,'Sintese (2)'!$H$2,#REF!,'Sintese (2)'!$A13)+SUMIFS(#REF!,#REF!,'Sintese (2)'!$H$1,#REF!,'Sintese (2)'!$A13)</f>
        <v>#REF!</v>
      </c>
      <c r="I13" s="5" t="e">
        <f>SUMIFS(#REF!,#REF!,'Sintese (2)'!$I$2,#REF!,'Sintese (2)'!$A13)+SUMIFS(#REF!,#REF!,'Sintese (2)'!$I$1,#REF!,'Sintese (2)'!$A13)</f>
        <v>#REF!</v>
      </c>
      <c r="J13" s="5" t="e">
        <f>SUMIFS(#REF!,#REF!,'Sintese (2)'!$J$1,#REF!,'Sintese (2)'!$A13)</f>
        <v>#REF!</v>
      </c>
      <c r="K13" s="9" t="e">
        <f t="shared" si="3"/>
        <v>#REF!</v>
      </c>
      <c r="L13" s="22" t="e">
        <f>E13-K13</f>
        <v>#REF!</v>
      </c>
      <c r="M13" s="18" t="e">
        <f>SUMIFS(#REF!,#REF!,"provento",#REF!,"peculio",#REF!,'Sintese (2)'!$A13)</f>
        <v>#REF!</v>
      </c>
      <c r="N13" s="18" t="e">
        <f>SUMIFS(#REF!,#REF!,"provento",#REF!,"adiantamento pecúlio",#REF!,'Sintese (2)'!$A13,#REF!,'Sintese (2)'!$N$2)</f>
        <v>#REF!</v>
      </c>
      <c r="O13" s="18" t="e">
        <f>SUMIFS(#REF!,#REF!,"Desconto",#REF!,"adiantamento pecúlio",#REF!,'Sintese (2)'!$A13,#REF!,'Sintese (2)'!$O$1)-SUMIFS(#REF!,#REF!,"(-) devoluções de contribuições de Ativo",#REF!,"adiantamento pecúlio",#REF!,'Sintese (2)'!$A13)+SUMIFS(#REF!,#REF!,"peculio",#REF!,'Sintese (2)'!$O$1,#REF!,'Sintese (2)'!$A13)</f>
        <v>#REF!</v>
      </c>
      <c r="P13" s="10" t="e">
        <f t="shared" si="0"/>
        <v>#REF!</v>
      </c>
      <c r="Q13" s="10" t="e">
        <f t="shared" si="1"/>
        <v>#REF!</v>
      </c>
      <c r="R13" s="5" t="e">
        <f>SUMIFS(#REF!,#REF!,'Sintese (2)'!$R$2,#REF!,'Sintese (2)'!$A13)-SUMIFS(#REF!,#REF!,'Sintese (2)'!$R$1,#REF!,'Sintese (2)'!$A13)</f>
        <v>#REF!</v>
      </c>
      <c r="S13" s="5" t="e">
        <f>SUMIFS(#REF!,#REF!,'Sintese (2)'!$S$1,#REF!,'Sintese (2)'!$A13)</f>
        <v>#REF!</v>
      </c>
      <c r="T13" s="11" t="e">
        <f>SUMIFS(#REF!,#REF!,'Sintese (2)'!$T$2,#REF!,'Sintese (2)'!$A13)+SUMIFS(#REF!,#REF!,'Sintese (2)'!$T$1,#REF!,'Sintese (2)'!$A13)+SUMIFS(#REF!,#REF!,'Sintese (2)'!$T$3,#REF!,'Sintese (2)'!$A13)+SUMIFS(#REF!,#REF!,'Sintese (2)'!$T$4,#REF!,'Sintese (2)'!$A13)+SUMIFS(#REF!,#REF!,'Sintese (2)'!$T$5,#REF!,'Sintese (2)'!$A13)+SUMIFS(#REF!,#REF!,'Sintese (2)'!$T$6,#REF!,'Sintese (2)'!$A13)</f>
        <v>#REF!</v>
      </c>
      <c r="U13" s="5" t="e">
        <f>SUMIFS(#REF!,#REF!,'Sintese (2)'!$U$1,#REF!,'Sintese (2)'!$A13)</f>
        <v>#REF!</v>
      </c>
      <c r="V13" s="12" t="e">
        <f>SUMIFS(#REF!,#REF!,'Sintese (2)'!$V$2,#REF!,'Sintese (2)'!$A13)+SUMIFS(#REF!,#REF!,'Sintese (2)'!$V$1,#REF!,'Sintese (2)'!$A13)+SUMIFS(#REF!,#REF!,'Sintese (2)'!$V$3,#REF!,'Sintese (2)'!$A13)+SUMIFS(#REF!,#REF!,'Sintese (2)'!$V$4,#REF!,'Sintese (2)'!$A13)</f>
        <v>#REF!</v>
      </c>
      <c r="W13" s="13" t="e">
        <f t="shared" si="5"/>
        <v>#REF!</v>
      </c>
      <c r="X13" s="5" t="e">
        <f>SUMIFS(#REF!,#REF!,'Sintese (2)'!$X$2,#REF!,'Sintese (2)'!$A13)+SUMIFS(#REF!,#REF!,'Sintese (2)'!$X$1,#REF!,'Sintese (2)'!$A13)</f>
        <v>#REF!</v>
      </c>
    </row>
    <row r="14" spans="1:24">
      <c r="A14" s="4" t="s">
        <v>5</v>
      </c>
      <c r="B14" s="5" t="e">
        <f>SUMIFS(#REF!,#REF!,'Sintese (2)'!$B$2,#REF!,'Sintese (2)'!$A14,#REF!,"&lt;&gt;peculio",#REF!,"&lt;&gt;adiantamento pecúlio")</f>
        <v>#REF!</v>
      </c>
      <c r="C14" s="5" t="e">
        <f>SUMIFS(#REF!,#REF!,'Sintese (2)'!$B$1,#REF!,'Sintese (2)'!$A14,#REF!,"&lt;&gt;peculio",#REF!,"&lt;&gt;adiantamento pecúlio")</f>
        <v>#REF!</v>
      </c>
      <c r="D14" s="5" t="e">
        <f>SUMIFS(#REF!,#REF!,'Sintese (2)'!$D$2,#REF!,'Sintese (2)'!$A14)+SUMIFS(#REF!,#REF!,'Sintese (2)'!$D$1,#REF!,'Sintese (2)'!$A14)+SUMIFS(#REF!,#REF!,'Sintese (2)'!$D$3,#REF!,'Sintese (2)'!$A14)</f>
        <v>#REF!</v>
      </c>
      <c r="E14" s="9" t="e">
        <f t="shared" si="2"/>
        <v>#REF!</v>
      </c>
      <c r="F14" s="5" t="e">
        <f>SUMIFS(#REF!,#REF!,'Sintese (2)'!$F$2,#REF!,'Sintese (2)'!$A14)+SUMIFS(#REF!,#REF!,'Sintese (2)'!$F$1,#REF!,'Sintese (2)'!$A14)+SUMIFS(#REF!,#REF!,'Sintese (2)'!$F$3,#REF!,'Sintese (2)'!$A14)+SUMIFS(#REF!,#REF!,'Sintese (2)'!$F$4,#REF!,'Sintese (2)'!$A14)-O14</f>
        <v>#REF!</v>
      </c>
      <c r="G14" s="5" t="e">
        <f>SUMIFS(#REF!,#REF!,'Sintese (2)'!$G$2,#REF!,'Sintese (2)'!$A14)+SUMIFS(#REF!,#REF!,'Sintese (2)'!$G$1,#REF!,'Sintese (2)'!$A14)</f>
        <v>#REF!</v>
      </c>
      <c r="H14" s="5" t="e">
        <f>SUMIFS(#REF!,#REF!,'Sintese (2)'!$H$2,#REF!,'Sintese (2)'!$A14)+SUMIFS(#REF!,#REF!,'Sintese (2)'!$H$1,#REF!,'Sintese (2)'!$A14)</f>
        <v>#REF!</v>
      </c>
      <c r="I14" s="5" t="e">
        <f>SUMIFS(#REF!,#REF!,'Sintese (2)'!$I$2,#REF!,'Sintese (2)'!$A14)+SUMIFS(#REF!,#REF!,'Sintese (2)'!$I$1,#REF!,'Sintese (2)'!$A14)</f>
        <v>#REF!</v>
      </c>
      <c r="J14" s="5" t="e">
        <f>SUMIFS(#REF!,#REF!,'Sintese (2)'!$J$1,#REF!,'Sintese (2)'!$A14)</f>
        <v>#REF!</v>
      </c>
      <c r="K14" s="9" t="e">
        <f t="shared" si="3"/>
        <v>#REF!</v>
      </c>
      <c r="L14" s="22" t="e">
        <f t="shared" ref="L14:L19" si="6">E14-K14</f>
        <v>#REF!</v>
      </c>
      <c r="M14" s="18" t="e">
        <f>SUMIFS(#REF!,#REF!,"provento",#REF!,"peculio",#REF!,'Sintese (2)'!$A14)</f>
        <v>#REF!</v>
      </c>
      <c r="N14" s="18" t="e">
        <f>SUMIFS(#REF!,#REF!,"provento",#REF!,"adiantamento pecúlio",#REF!,'Sintese (2)'!$A14,#REF!,'Sintese (2)'!$N$2)</f>
        <v>#REF!</v>
      </c>
      <c r="O14" s="18" t="e">
        <f>SUMIFS(#REF!,#REF!,"Desconto",#REF!,"adiantamento pecúlio",#REF!,'Sintese (2)'!$A14,#REF!,'Sintese (2)'!$O$1)-SUMIFS(#REF!,#REF!,"(-) devoluções de contribuições de Ativo",#REF!,"adiantamento pecúlio",#REF!,'Sintese (2)'!$A14)+SUMIFS(#REF!,#REF!,"peculio",#REF!,'Sintese (2)'!$O$1,#REF!,'Sintese (2)'!$A14)</f>
        <v>#REF!</v>
      </c>
      <c r="P14" s="10" t="e">
        <f t="shared" si="0"/>
        <v>#REF!</v>
      </c>
      <c r="Q14" s="10" t="e">
        <f t="shared" si="1"/>
        <v>#REF!</v>
      </c>
      <c r="R14" s="5" t="e">
        <f>SUMIFS(#REF!,#REF!,'Sintese (2)'!$R$2,#REF!,'Sintese (2)'!$A14)-SUMIFS(#REF!,#REF!,'Sintese (2)'!$R$1,#REF!,'Sintese (2)'!$A14)</f>
        <v>#REF!</v>
      </c>
      <c r="S14" s="5" t="e">
        <f>SUMIFS(#REF!,#REF!,'Sintese (2)'!$S$1,#REF!,'Sintese (2)'!$A14)</f>
        <v>#REF!</v>
      </c>
      <c r="T14" s="11" t="e">
        <f>SUMIFS(#REF!,#REF!,'Sintese (2)'!$T$2,#REF!,'Sintese (2)'!$A14)+SUMIFS(#REF!,#REF!,'Sintese (2)'!$T$1,#REF!,'Sintese (2)'!$A14)+SUMIFS(#REF!,#REF!,'Sintese (2)'!$T$3,#REF!,'Sintese (2)'!$A14)+SUMIFS(#REF!,#REF!,'Sintese (2)'!$T$4,#REF!,'Sintese (2)'!$A14)+SUMIFS(#REF!,#REF!,'Sintese (2)'!$T$5,#REF!,'Sintese (2)'!$A14)+SUMIFS(#REF!,#REF!,'Sintese (2)'!$T$6,#REF!,'Sintese (2)'!$A14)</f>
        <v>#REF!</v>
      </c>
      <c r="U14" s="5" t="e">
        <f>SUMIFS(#REF!,#REF!,'Sintese (2)'!$U$1,#REF!,'Sintese (2)'!$A14)</f>
        <v>#REF!</v>
      </c>
      <c r="V14" s="12" t="e">
        <f>SUMIFS(#REF!,#REF!,'Sintese (2)'!$V$2,#REF!,'Sintese (2)'!$A14)+SUMIFS(#REF!,#REF!,'Sintese (2)'!$V$1,#REF!,'Sintese (2)'!$A14)+SUMIFS(#REF!,#REF!,'Sintese (2)'!$V$3,#REF!,'Sintese (2)'!$A14)+SUMIFS(#REF!,#REF!,'Sintese (2)'!$V$4,#REF!,'Sintese (2)'!$A14)</f>
        <v>#REF!</v>
      </c>
      <c r="W14" s="13" t="e">
        <f t="shared" si="5"/>
        <v>#REF!</v>
      </c>
      <c r="X14" s="5" t="e">
        <f>SUMIFS(#REF!,#REF!,'Sintese (2)'!$X$2,#REF!,'Sintese (2)'!$A14)+SUMIFS(#REF!,#REF!,'Sintese (2)'!$X$1,#REF!,'Sintese (2)'!$A14)</f>
        <v>#REF!</v>
      </c>
    </row>
    <row r="15" spans="1:24">
      <c r="A15" s="25" t="s">
        <v>6</v>
      </c>
      <c r="B15" s="5" t="e">
        <f>SUMIFS(#REF!,#REF!,'Sintese (2)'!$B$2,#REF!,'Sintese (2)'!$A15,#REF!,"&lt;&gt;peculio",#REF!,"&lt;&gt;adiantamento pecúlio")</f>
        <v>#REF!</v>
      </c>
      <c r="C15" s="5" t="e">
        <f>SUMIFS(#REF!,#REF!,'Sintese (2)'!$B$1,#REF!,'Sintese (2)'!$A15,#REF!,"&lt;&gt;peculio",#REF!,"&lt;&gt;adiantamento pecúlio")</f>
        <v>#REF!</v>
      </c>
      <c r="D15" s="5" t="e">
        <f>SUMIFS(#REF!,#REF!,'Sintese (2)'!$D$2,#REF!,'Sintese (2)'!$A15)+SUMIFS(#REF!,#REF!,'Sintese (2)'!$D$1,#REF!,'Sintese (2)'!$A15)+SUMIFS(#REF!,#REF!,'Sintese (2)'!$D$3,#REF!,'Sintese (2)'!$A15)</f>
        <v>#REF!</v>
      </c>
      <c r="E15" s="9" t="e">
        <f t="shared" si="2"/>
        <v>#REF!</v>
      </c>
      <c r="F15" s="5" t="e">
        <f>SUMIFS(#REF!,#REF!,'Sintese (2)'!$F$2,#REF!,'Sintese (2)'!$A15)+SUMIFS(#REF!,#REF!,'Sintese (2)'!$F$1,#REF!,'Sintese (2)'!$A15)+SUMIFS(#REF!,#REF!,'Sintese (2)'!$F$3,#REF!,'Sintese (2)'!$A15)+SUMIFS(#REF!,#REF!,'Sintese (2)'!$F$4,#REF!,'Sintese (2)'!$A15)-O15</f>
        <v>#REF!</v>
      </c>
      <c r="G15" s="5" t="e">
        <f>SUMIFS(#REF!,#REF!,'Sintese (2)'!$G$2,#REF!,'Sintese (2)'!$A15)+SUMIFS(#REF!,#REF!,'Sintese (2)'!$G$1,#REF!,'Sintese (2)'!$A15)</f>
        <v>#REF!</v>
      </c>
      <c r="H15" s="5" t="e">
        <f>SUMIFS(#REF!,#REF!,'Sintese (2)'!$H$2,#REF!,'Sintese (2)'!$A15)+SUMIFS(#REF!,#REF!,'Sintese (2)'!$H$1,#REF!,'Sintese (2)'!$A15)</f>
        <v>#REF!</v>
      </c>
      <c r="I15" s="5" t="e">
        <f>SUMIFS(#REF!,#REF!,'Sintese (2)'!$I$2,#REF!,'Sintese (2)'!$A15)+SUMIFS(#REF!,#REF!,'Sintese (2)'!$I$1,#REF!,'Sintese (2)'!$A15)</f>
        <v>#REF!</v>
      </c>
      <c r="J15" s="5" t="e">
        <f>SUMIFS(#REF!,#REF!,'Sintese (2)'!$J$1,#REF!,'Sintese (2)'!$A15)</f>
        <v>#REF!</v>
      </c>
      <c r="K15" s="9" t="e">
        <f t="shared" si="3"/>
        <v>#REF!</v>
      </c>
      <c r="L15" s="22" t="e">
        <f t="shared" si="6"/>
        <v>#REF!</v>
      </c>
      <c r="M15" s="18" t="e">
        <f>SUMIFS(#REF!,#REF!,"provento",#REF!,"peculio",#REF!,'Sintese (2)'!$A15)</f>
        <v>#REF!</v>
      </c>
      <c r="N15" s="18" t="e">
        <f>SUMIFS(#REF!,#REF!,"provento",#REF!,"adiantamento pecúlio",#REF!,'Sintese (2)'!$A15,#REF!,'Sintese (2)'!$N$2)</f>
        <v>#REF!</v>
      </c>
      <c r="O15" s="18" t="e">
        <f>SUMIFS(#REF!,#REF!,"Desconto",#REF!,"adiantamento pecúlio",#REF!,'Sintese (2)'!$A15,#REF!,'Sintese (2)'!$O$1)-SUMIFS(#REF!,#REF!,"(-) devoluções de contribuições de Ativo",#REF!,"adiantamento pecúlio",#REF!,'Sintese (2)'!$A15)+SUMIFS(#REF!,#REF!,"peculio",#REF!,'Sintese (2)'!$O$1,#REF!,'Sintese (2)'!$A15)</f>
        <v>#REF!</v>
      </c>
      <c r="P15" s="10" t="e">
        <f t="shared" si="0"/>
        <v>#REF!</v>
      </c>
      <c r="Q15" s="10" t="e">
        <f t="shared" si="1"/>
        <v>#REF!</v>
      </c>
      <c r="R15" s="5" t="e">
        <f>SUMIFS(#REF!,#REF!,'Sintese (2)'!$R$2,#REF!,'Sintese (2)'!$A15)-SUMIFS(#REF!,#REF!,'Sintese (2)'!$R$1,#REF!,'Sintese (2)'!$A15)</f>
        <v>#REF!</v>
      </c>
      <c r="S15" s="5" t="e">
        <f>SUMIFS(#REF!,#REF!,'Sintese (2)'!$S$1,#REF!,'Sintese (2)'!$A15)</f>
        <v>#REF!</v>
      </c>
      <c r="T15" s="11" t="e">
        <f>SUMIFS(#REF!,#REF!,'Sintese (2)'!$T$2,#REF!,'Sintese (2)'!$A15)+SUMIFS(#REF!,#REF!,'Sintese (2)'!$T$1,#REF!,'Sintese (2)'!$A15)+SUMIFS(#REF!,#REF!,'Sintese (2)'!$T$3,#REF!,'Sintese (2)'!$A15)+SUMIFS(#REF!,#REF!,'Sintese (2)'!$T$4,#REF!,'Sintese (2)'!$A15)+SUMIFS(#REF!,#REF!,'Sintese (2)'!$T$5,#REF!,'Sintese (2)'!$A15)+SUMIFS(#REF!,#REF!,'Sintese (2)'!$T$6,#REF!,'Sintese (2)'!$A15)</f>
        <v>#REF!</v>
      </c>
      <c r="U15" s="5" t="e">
        <f>SUMIFS(#REF!,#REF!,'Sintese (2)'!$U$1,#REF!,'Sintese (2)'!$A15)</f>
        <v>#REF!</v>
      </c>
      <c r="V15" s="12" t="e">
        <f>SUMIFS(#REF!,#REF!,'Sintese (2)'!$V$2,#REF!,'Sintese (2)'!$A15)+SUMIFS(#REF!,#REF!,'Sintese (2)'!$V$1,#REF!,'Sintese (2)'!$A15)+SUMIFS(#REF!,#REF!,'Sintese (2)'!$V$3,#REF!,'Sintese (2)'!$A15)+SUMIFS(#REF!,#REF!,'Sintese (2)'!$V$4,#REF!,'Sintese (2)'!$A15)</f>
        <v>#REF!</v>
      </c>
      <c r="W15" s="13" t="e">
        <f t="shared" si="5"/>
        <v>#REF!</v>
      </c>
      <c r="X15" s="5" t="e">
        <f>SUMIFS(#REF!,#REF!,'Sintese (2)'!$X$2,#REF!,'Sintese (2)'!$A15)+SUMIFS(#REF!,#REF!,'Sintese (2)'!$X$1,#REF!,'Sintese (2)'!$A15)</f>
        <v>#REF!</v>
      </c>
    </row>
    <row r="16" spans="1:24">
      <c r="A16" s="25" t="s">
        <v>75</v>
      </c>
      <c r="B16" s="5" t="e">
        <f>SUMIFS(#REF!,#REF!,'Sintese (2)'!$B$2,#REF!,'Sintese (2)'!$A16,#REF!,"&lt;&gt;peculio",#REF!,"&lt;&gt;adiantamento pecúlio")</f>
        <v>#REF!</v>
      </c>
      <c r="C16" s="5" t="e">
        <f>SUMIFS(#REF!,#REF!,'Sintese (2)'!$B$1,#REF!,'Sintese (2)'!$A16,#REF!,"&lt;&gt;peculio",#REF!,"&lt;&gt;adiantamento pecúlio")</f>
        <v>#REF!</v>
      </c>
      <c r="D16" s="5" t="e">
        <f>SUMIFS(#REF!,#REF!,'Sintese (2)'!$D$2,#REF!,'Sintese (2)'!$A16)+SUMIFS(#REF!,#REF!,'Sintese (2)'!$D$1,#REF!,'Sintese (2)'!$A16)+SUMIFS(#REF!,#REF!,'Sintese (2)'!$D$3,#REF!,'Sintese (2)'!$A16)</f>
        <v>#REF!</v>
      </c>
      <c r="E16" s="9" t="e">
        <f t="shared" si="2"/>
        <v>#REF!</v>
      </c>
      <c r="F16" s="5" t="e">
        <f>SUMIFS(#REF!,#REF!,'Sintese (2)'!$F$2,#REF!,'Sintese (2)'!$A16)+SUMIFS(#REF!,#REF!,'Sintese (2)'!$F$1,#REF!,'Sintese (2)'!$A16)+SUMIFS(#REF!,#REF!,'Sintese (2)'!$F$3,#REF!,'Sintese (2)'!$A16)+SUMIFS(#REF!,#REF!,'Sintese (2)'!$F$4,#REF!,'Sintese (2)'!$A16)-O16</f>
        <v>#REF!</v>
      </c>
      <c r="G16" s="5" t="e">
        <f>SUMIFS(#REF!,#REF!,'Sintese (2)'!$G$2,#REF!,'Sintese (2)'!$A16)+SUMIFS(#REF!,#REF!,'Sintese (2)'!$G$1,#REF!,'Sintese (2)'!$A16)</f>
        <v>#REF!</v>
      </c>
      <c r="H16" s="5" t="e">
        <f>SUMIFS(#REF!,#REF!,'Sintese (2)'!$H$2,#REF!,'Sintese (2)'!$A16)+SUMIFS(#REF!,#REF!,'Sintese (2)'!$H$1,#REF!,'Sintese (2)'!$A16)</f>
        <v>#REF!</v>
      </c>
      <c r="I16" s="5" t="e">
        <f>SUMIFS(#REF!,#REF!,'Sintese (2)'!$I$2,#REF!,'Sintese (2)'!$A16)+SUMIFS(#REF!,#REF!,'Sintese (2)'!$I$1,#REF!,'Sintese (2)'!$A16)</f>
        <v>#REF!</v>
      </c>
      <c r="J16" s="5" t="e">
        <f>SUMIFS(#REF!,#REF!,'Sintese (2)'!$J$1,#REF!,'Sintese (2)'!$A16)</f>
        <v>#REF!</v>
      </c>
      <c r="K16" s="9" t="e">
        <f t="shared" si="3"/>
        <v>#REF!</v>
      </c>
      <c r="L16" s="22" t="e">
        <f t="shared" si="6"/>
        <v>#REF!</v>
      </c>
      <c r="M16" s="18" t="e">
        <f>SUMIFS(#REF!,#REF!,"provento",#REF!,"peculio",#REF!,'Sintese (2)'!$A16)</f>
        <v>#REF!</v>
      </c>
      <c r="N16" s="18" t="e">
        <f>SUMIFS(#REF!,#REF!,"provento",#REF!,"adiantamento pecúlio",#REF!,'Sintese (2)'!$A16,#REF!,'Sintese (2)'!$N$2)</f>
        <v>#REF!</v>
      </c>
      <c r="O16" s="18" t="e">
        <f>SUMIFS(#REF!,#REF!,"Desconto",#REF!,"adiantamento pecúlio",#REF!,'Sintese (2)'!$A16,#REF!,'Sintese (2)'!$O$1)-SUMIFS(#REF!,#REF!,"(-) devoluções de contribuições de Ativo",#REF!,"adiantamento pecúlio",#REF!,'Sintese (2)'!$A16)+SUMIFS(#REF!,#REF!,"peculio",#REF!,'Sintese (2)'!$O$1,#REF!,'Sintese (2)'!$A16)</f>
        <v>#REF!</v>
      </c>
      <c r="P16" s="10" t="e">
        <f t="shared" si="0"/>
        <v>#REF!</v>
      </c>
      <c r="Q16" s="10" t="e">
        <f t="shared" si="1"/>
        <v>#REF!</v>
      </c>
      <c r="R16" s="5" t="e">
        <f>SUMIFS(#REF!,#REF!,'Sintese (2)'!$R$2,#REF!,'Sintese (2)'!$A16)-SUMIFS(#REF!,#REF!,'Sintese (2)'!$R$1,#REF!,'Sintese (2)'!$A16)</f>
        <v>#REF!</v>
      </c>
      <c r="S16" s="5" t="e">
        <f>SUMIFS(#REF!,#REF!,'Sintese (2)'!$S$1,#REF!,'Sintese (2)'!$A16)</f>
        <v>#REF!</v>
      </c>
      <c r="T16" s="11" t="e">
        <f>SUMIFS(#REF!,#REF!,'Sintese (2)'!$T$2,#REF!,'Sintese (2)'!$A16)+SUMIFS(#REF!,#REF!,'Sintese (2)'!$T$1,#REF!,'Sintese (2)'!$A16)+SUMIFS(#REF!,#REF!,'Sintese (2)'!$T$3,#REF!,'Sintese (2)'!$A16)+SUMIFS(#REF!,#REF!,'Sintese (2)'!$T$4,#REF!,'Sintese (2)'!$A16)+SUMIFS(#REF!,#REF!,'Sintese (2)'!$T$5,#REF!,'Sintese (2)'!$A16)+SUMIFS(#REF!,#REF!,'Sintese (2)'!$T$6,#REF!,'Sintese (2)'!$A16)</f>
        <v>#REF!</v>
      </c>
      <c r="U16" s="5" t="e">
        <f>SUMIFS(#REF!,#REF!,'Sintese (2)'!$U$1,#REF!,'Sintese (2)'!$A16)</f>
        <v>#REF!</v>
      </c>
      <c r="V16" s="12" t="e">
        <f>SUMIFS(#REF!,#REF!,'Sintese (2)'!$V$2,#REF!,'Sintese (2)'!$A16)+SUMIFS(#REF!,#REF!,'Sintese (2)'!$V$1,#REF!,'Sintese (2)'!$A16)+SUMIFS(#REF!,#REF!,'Sintese (2)'!$V$3,#REF!,'Sintese (2)'!$A16)+SUMIFS(#REF!,#REF!,'Sintese (2)'!$V$4,#REF!,'Sintese (2)'!$A16)</f>
        <v>#REF!</v>
      </c>
      <c r="W16" s="13" t="e">
        <f t="shared" si="5"/>
        <v>#REF!</v>
      </c>
      <c r="X16" s="5" t="e">
        <f>SUMIFS(#REF!,#REF!,'Sintese (2)'!$X$2,#REF!,'Sintese (2)'!$A16)+SUMIFS(#REF!,#REF!,'Sintese (2)'!$X$1,#REF!,'Sintese (2)'!$A16)</f>
        <v>#REF!</v>
      </c>
    </row>
    <row r="17" spans="1:24">
      <c r="A17" s="25" t="s">
        <v>76</v>
      </c>
      <c r="B17" s="5" t="e">
        <f>SUMIFS(#REF!,#REF!,'Sintese (2)'!$B$2,#REF!,'Sintese (2)'!$A17,#REF!,"&lt;&gt;peculio",#REF!,"&lt;&gt;adiantamento pecúlio")</f>
        <v>#REF!</v>
      </c>
      <c r="C17" s="5" t="e">
        <f>SUMIFS(#REF!,#REF!,'Sintese (2)'!$B$1,#REF!,'Sintese (2)'!$A17,#REF!,"&lt;&gt;peculio",#REF!,"&lt;&gt;adiantamento pecúlio")</f>
        <v>#REF!</v>
      </c>
      <c r="D17" s="5" t="e">
        <f>SUMIFS(#REF!,#REF!,'Sintese (2)'!$D$2,#REF!,'Sintese (2)'!$A17)+SUMIFS(#REF!,#REF!,'Sintese (2)'!$D$1,#REF!,'Sintese (2)'!$A17)+SUMIFS(#REF!,#REF!,'Sintese (2)'!$D$3,#REF!,'Sintese (2)'!$A17)</f>
        <v>#REF!</v>
      </c>
      <c r="E17" s="9" t="e">
        <f t="shared" si="2"/>
        <v>#REF!</v>
      </c>
      <c r="F17" s="5" t="e">
        <f>SUMIFS(#REF!,#REF!,'Sintese (2)'!$F$2,#REF!,'Sintese (2)'!$A17)+SUMIFS(#REF!,#REF!,'Sintese (2)'!$F$1,#REF!,'Sintese (2)'!$A17)+SUMIFS(#REF!,#REF!,'Sintese (2)'!$F$3,#REF!,'Sintese (2)'!$A17)+SUMIFS(#REF!,#REF!,'Sintese (2)'!$F$4,#REF!,'Sintese (2)'!$A17)-O17</f>
        <v>#REF!</v>
      </c>
      <c r="G17" s="5" t="e">
        <f>SUMIFS(#REF!,#REF!,'Sintese (2)'!$G$2,#REF!,'Sintese (2)'!$A17)+SUMIFS(#REF!,#REF!,'Sintese (2)'!$G$1,#REF!,'Sintese (2)'!$A17)</f>
        <v>#REF!</v>
      </c>
      <c r="H17" s="5" t="e">
        <f>SUMIFS(#REF!,#REF!,'Sintese (2)'!$H$2,#REF!,'Sintese (2)'!$A17)+SUMIFS(#REF!,#REF!,'Sintese (2)'!$H$1,#REF!,'Sintese (2)'!$A17)</f>
        <v>#REF!</v>
      </c>
      <c r="I17" s="5" t="e">
        <f>SUMIFS(#REF!,#REF!,'Sintese (2)'!$I$2,#REF!,'Sintese (2)'!$A17)+SUMIFS(#REF!,#REF!,'Sintese (2)'!$I$1,#REF!,'Sintese (2)'!$A17)</f>
        <v>#REF!</v>
      </c>
      <c r="J17" s="5" t="e">
        <f>SUMIFS(#REF!,#REF!,'Sintese (2)'!$J$1,#REF!,'Sintese (2)'!$A17)</f>
        <v>#REF!</v>
      </c>
      <c r="K17" s="9" t="e">
        <f t="shared" si="3"/>
        <v>#REF!</v>
      </c>
      <c r="L17" s="22" t="e">
        <f t="shared" si="6"/>
        <v>#REF!</v>
      </c>
      <c r="M17" s="18" t="e">
        <f>SUMIFS(#REF!,#REF!,"provento",#REF!,"peculio",#REF!,'Sintese (2)'!$A17)</f>
        <v>#REF!</v>
      </c>
      <c r="N17" s="18" t="e">
        <f>SUMIFS(#REF!,#REF!,"provento",#REF!,"adiantamento pecúlio",#REF!,'Sintese (2)'!$A17,#REF!,'Sintese (2)'!$N$2)</f>
        <v>#REF!</v>
      </c>
      <c r="O17" s="18" t="e">
        <f>SUMIFS(#REF!,#REF!,"Desconto",#REF!,"adiantamento pecúlio",#REF!,'Sintese (2)'!$A17,#REF!,'Sintese (2)'!$O$1)-SUMIFS(#REF!,#REF!,"(-) devoluções de contribuições de Ativo",#REF!,"adiantamento pecúlio",#REF!,'Sintese (2)'!$A17)+SUMIFS(#REF!,#REF!,"peculio",#REF!,'Sintese (2)'!$O$1,#REF!,'Sintese (2)'!$A17)</f>
        <v>#REF!</v>
      </c>
      <c r="P17" s="10" t="e">
        <f t="shared" si="0"/>
        <v>#REF!</v>
      </c>
      <c r="Q17" s="10" t="e">
        <f t="shared" si="1"/>
        <v>#REF!</v>
      </c>
      <c r="R17" s="5" t="e">
        <f>SUMIFS(#REF!,#REF!,'Sintese (2)'!$R$2,#REF!,'Sintese (2)'!$A17)-SUMIFS(#REF!,#REF!,'Sintese (2)'!$R$1,#REF!,'Sintese (2)'!$A17)</f>
        <v>#REF!</v>
      </c>
      <c r="S17" s="5" t="e">
        <f>SUMIFS(#REF!,#REF!,'Sintese (2)'!$S$1,#REF!,'Sintese (2)'!$A17)</f>
        <v>#REF!</v>
      </c>
      <c r="T17" s="11" t="e">
        <f>SUMIFS(#REF!,#REF!,'Sintese (2)'!$T$2,#REF!,'Sintese (2)'!$A17)+SUMIFS(#REF!,#REF!,'Sintese (2)'!$T$1,#REF!,'Sintese (2)'!$A17)+SUMIFS(#REF!,#REF!,'Sintese (2)'!$T$3,#REF!,'Sintese (2)'!$A17)+SUMIFS(#REF!,#REF!,'Sintese (2)'!$T$4,#REF!,'Sintese (2)'!$A17)+SUMIFS(#REF!,#REF!,'Sintese (2)'!$T$5,#REF!,'Sintese (2)'!$A17)+SUMIFS(#REF!,#REF!,'Sintese (2)'!$T$6,#REF!,'Sintese (2)'!$A17)</f>
        <v>#REF!</v>
      </c>
      <c r="U17" s="5" t="e">
        <f>SUMIFS(#REF!,#REF!,'Sintese (2)'!$U$1,#REF!,'Sintese (2)'!$A17)</f>
        <v>#REF!</v>
      </c>
      <c r="V17" s="12" t="e">
        <f>SUMIFS(#REF!,#REF!,'Sintese (2)'!$V$2,#REF!,'Sintese (2)'!$A17)+SUMIFS(#REF!,#REF!,'Sintese (2)'!$V$1,#REF!,'Sintese (2)'!$A17)+SUMIFS(#REF!,#REF!,'Sintese (2)'!$V$3,#REF!,'Sintese (2)'!$A17)+SUMIFS(#REF!,#REF!,'Sintese (2)'!$V$4,#REF!,'Sintese (2)'!$A17)</f>
        <v>#REF!</v>
      </c>
      <c r="W17" s="13" t="e">
        <f t="shared" si="5"/>
        <v>#REF!</v>
      </c>
      <c r="X17" s="5" t="e">
        <f>SUMIFS(#REF!,#REF!,'Sintese (2)'!$X$2,#REF!,'Sintese (2)'!$A17)+SUMIFS(#REF!,#REF!,'Sintese (2)'!$X$1,#REF!,'Sintese (2)'!$A17)</f>
        <v>#REF!</v>
      </c>
    </row>
    <row r="18" spans="1:24">
      <c r="A18" s="25" t="s">
        <v>77</v>
      </c>
      <c r="B18" s="5" t="e">
        <f>SUMIFS(#REF!,#REF!,'Sintese (2)'!$B$2,#REF!,'Sintese (2)'!$A18,#REF!,"&lt;&gt;peculio",#REF!,"&lt;&gt;adiantamento pecúlio")</f>
        <v>#REF!</v>
      </c>
      <c r="C18" s="5" t="e">
        <f>SUMIFS(#REF!,#REF!,'Sintese (2)'!$B$1,#REF!,'Sintese (2)'!$A18,#REF!,"&lt;&gt;peculio",#REF!,"&lt;&gt;adiantamento pecúlio")</f>
        <v>#REF!</v>
      </c>
      <c r="D18" s="5" t="e">
        <f>SUMIFS(#REF!,#REF!,'Sintese (2)'!$D$2,#REF!,'Sintese (2)'!$A18)+SUMIFS(#REF!,#REF!,'Sintese (2)'!$D$1,#REF!,'Sintese (2)'!$A18)+SUMIFS(#REF!,#REF!,'Sintese (2)'!$D$3,#REF!,'Sintese (2)'!$A18)</f>
        <v>#REF!</v>
      </c>
      <c r="E18" s="9" t="e">
        <f t="shared" si="2"/>
        <v>#REF!</v>
      </c>
      <c r="F18" s="5" t="e">
        <f>SUMIFS(#REF!,#REF!,'Sintese (2)'!$F$2,#REF!,'Sintese (2)'!$A18)+SUMIFS(#REF!,#REF!,'Sintese (2)'!$F$1,#REF!,'Sintese (2)'!$A18)+SUMIFS(#REF!,#REF!,'Sintese (2)'!$F$3,#REF!,'Sintese (2)'!$A18)+SUMIFS(#REF!,#REF!,'Sintese (2)'!$F$4,#REF!,'Sintese (2)'!$A18)-O18</f>
        <v>#REF!</v>
      </c>
      <c r="G18" s="5" t="e">
        <f>SUMIFS(#REF!,#REF!,'Sintese (2)'!$G$2,#REF!,'Sintese (2)'!$A18)+SUMIFS(#REF!,#REF!,'Sintese (2)'!$G$1,#REF!,'Sintese (2)'!$A18)</f>
        <v>#REF!</v>
      </c>
      <c r="H18" s="5" t="e">
        <f>SUMIFS(#REF!,#REF!,'Sintese (2)'!$H$2,#REF!,'Sintese (2)'!$A18)+SUMIFS(#REF!,#REF!,'Sintese (2)'!$H$1,#REF!,'Sintese (2)'!$A18)</f>
        <v>#REF!</v>
      </c>
      <c r="I18" s="5" t="e">
        <f>SUMIFS(#REF!,#REF!,'Sintese (2)'!$I$2,#REF!,'Sintese (2)'!$A18)+SUMIFS(#REF!,#REF!,'Sintese (2)'!$I$1,#REF!,'Sintese (2)'!$A18)</f>
        <v>#REF!</v>
      </c>
      <c r="J18" s="5" t="e">
        <f>SUMIFS(#REF!,#REF!,'Sintese (2)'!$J$1,#REF!,'Sintese (2)'!$A18)</f>
        <v>#REF!</v>
      </c>
      <c r="K18" s="9" t="e">
        <f t="shared" si="3"/>
        <v>#REF!</v>
      </c>
      <c r="L18" s="22" t="e">
        <f t="shared" si="6"/>
        <v>#REF!</v>
      </c>
      <c r="M18" s="18" t="e">
        <f>SUMIFS(#REF!,#REF!,"provento",#REF!,"peculio",#REF!,'Sintese (2)'!$A18)</f>
        <v>#REF!</v>
      </c>
      <c r="N18" s="18" t="e">
        <f>SUMIFS(#REF!,#REF!,"provento",#REF!,"adiantamento pecúlio",#REF!,'Sintese (2)'!$A18,#REF!,'Sintese (2)'!$N$2)</f>
        <v>#REF!</v>
      </c>
      <c r="O18" s="18" t="e">
        <f>SUMIFS(#REF!,#REF!,"Desconto",#REF!,"adiantamento pecúlio",#REF!,'Sintese (2)'!$A18,#REF!,'Sintese (2)'!$O$1)-SUMIFS(#REF!,#REF!,"(-) devoluções de contribuições de Ativo",#REF!,"adiantamento pecúlio",#REF!,'Sintese (2)'!$A18)+SUMIFS(#REF!,#REF!,"peculio",#REF!,'Sintese (2)'!$O$1,#REF!,'Sintese (2)'!$A18)</f>
        <v>#REF!</v>
      </c>
      <c r="P18" s="10" t="e">
        <f t="shared" si="0"/>
        <v>#REF!</v>
      </c>
      <c r="Q18" s="10" t="e">
        <f t="shared" si="1"/>
        <v>#REF!</v>
      </c>
      <c r="R18" s="5" t="e">
        <f>SUMIFS(#REF!,#REF!,'Sintese (2)'!$R$2,#REF!,'Sintese (2)'!$A18)-SUMIFS(#REF!,#REF!,'Sintese (2)'!$R$1,#REF!,'Sintese (2)'!$A18)</f>
        <v>#REF!</v>
      </c>
      <c r="S18" s="5" t="e">
        <f>SUMIFS(#REF!,#REF!,'Sintese (2)'!$S$1,#REF!,'Sintese (2)'!$A18)</f>
        <v>#REF!</v>
      </c>
      <c r="T18" s="11" t="e">
        <f>SUMIFS(#REF!,#REF!,'Sintese (2)'!$T$2,#REF!,'Sintese (2)'!$A18)+SUMIFS(#REF!,#REF!,'Sintese (2)'!$T$1,#REF!,'Sintese (2)'!$A18)+SUMIFS(#REF!,#REF!,'Sintese (2)'!$T$3,#REF!,'Sintese (2)'!$A18)+SUMIFS(#REF!,#REF!,'Sintese (2)'!$T$4,#REF!,'Sintese (2)'!$A18)+SUMIFS(#REF!,#REF!,'Sintese (2)'!$T$5,#REF!,'Sintese (2)'!$A18)+SUMIFS(#REF!,#REF!,'Sintese (2)'!$T$6,#REF!,'Sintese (2)'!$A18)</f>
        <v>#REF!</v>
      </c>
      <c r="U18" s="5" t="e">
        <f>SUMIFS(#REF!,#REF!,'Sintese (2)'!$U$1,#REF!,'Sintese (2)'!$A18)</f>
        <v>#REF!</v>
      </c>
      <c r="V18" s="12" t="e">
        <f>SUMIFS(#REF!,#REF!,'Sintese (2)'!$V$2,#REF!,'Sintese (2)'!$A18)+SUMIFS(#REF!,#REF!,'Sintese (2)'!$V$1,#REF!,'Sintese (2)'!$A18)+SUMIFS(#REF!,#REF!,'Sintese (2)'!$V$3,#REF!,'Sintese (2)'!$A18)+SUMIFS(#REF!,#REF!,'Sintese (2)'!$V$4,#REF!,'Sintese (2)'!$A18)</f>
        <v>#REF!</v>
      </c>
      <c r="W18" s="13" t="e">
        <f t="shared" si="5"/>
        <v>#REF!</v>
      </c>
      <c r="X18" s="5" t="e">
        <f>SUMIFS(#REF!,#REF!,'Sintese (2)'!$X$2,#REF!,'Sintese (2)'!$A18)+SUMIFS(#REF!,#REF!,'Sintese (2)'!$X$1,#REF!,'Sintese (2)'!$A18)</f>
        <v>#REF!</v>
      </c>
    </row>
    <row r="19" spans="1:24">
      <c r="A19" s="25" t="s">
        <v>78</v>
      </c>
      <c r="B19" s="5" t="e">
        <f>SUMIFS(#REF!,#REF!,'Sintese (2)'!$B$2,#REF!,'Sintese (2)'!$A19,#REF!,"&lt;&gt;peculio",#REF!,"&lt;&gt;adiantamento pecúlio")</f>
        <v>#REF!</v>
      </c>
      <c r="C19" s="5" t="e">
        <f>SUMIFS(#REF!,#REF!,'Sintese (2)'!$B$1,#REF!,'Sintese (2)'!$A19,#REF!,"&lt;&gt;peculio",#REF!,"&lt;&gt;adiantamento pecúlio")</f>
        <v>#REF!</v>
      </c>
      <c r="D19" s="5" t="e">
        <f>SUMIFS(#REF!,#REF!,'Sintese (2)'!$D$2,#REF!,'Sintese (2)'!$A19)+SUMIFS(#REF!,#REF!,'Sintese (2)'!$D$1,#REF!,'Sintese (2)'!$A19)+SUMIFS(#REF!,#REF!,'Sintese (2)'!$D$3,#REF!,'Sintese (2)'!$A19)</f>
        <v>#REF!</v>
      </c>
      <c r="E19" s="9" t="e">
        <f t="shared" si="2"/>
        <v>#REF!</v>
      </c>
      <c r="F19" s="5" t="e">
        <f>SUMIFS(#REF!,#REF!,'Sintese (2)'!$F$2,#REF!,'Sintese (2)'!$A19)+SUMIFS(#REF!,#REF!,'Sintese (2)'!$F$1,#REF!,'Sintese (2)'!$A19)+SUMIFS(#REF!,#REF!,'Sintese (2)'!$F$3,#REF!,'Sintese (2)'!$A19)+SUMIFS(#REF!,#REF!,'Sintese (2)'!$F$4,#REF!,'Sintese (2)'!$A19)-O19</f>
        <v>#REF!</v>
      </c>
      <c r="G19" s="5" t="e">
        <f>SUMIFS(#REF!,#REF!,'Sintese (2)'!$G$2,#REF!,'Sintese (2)'!$A19)+SUMIFS(#REF!,#REF!,'Sintese (2)'!$G$1,#REF!,'Sintese (2)'!$A19)</f>
        <v>#REF!</v>
      </c>
      <c r="H19" s="5" t="e">
        <f>SUMIFS(#REF!,#REF!,'Sintese (2)'!$H$2,#REF!,'Sintese (2)'!$A19)+SUMIFS(#REF!,#REF!,'Sintese (2)'!$H$1,#REF!,'Sintese (2)'!$A19)</f>
        <v>#REF!</v>
      </c>
      <c r="I19" s="5" t="e">
        <f>SUMIFS(#REF!,#REF!,'Sintese (2)'!$I$2,#REF!,'Sintese (2)'!$A19)+SUMIFS(#REF!,#REF!,'Sintese (2)'!$I$1,#REF!,'Sintese (2)'!$A19)</f>
        <v>#REF!</v>
      </c>
      <c r="J19" s="5" t="e">
        <f>SUMIFS(#REF!,#REF!,'Sintese (2)'!$J$1,#REF!,'Sintese (2)'!$A19)</f>
        <v>#REF!</v>
      </c>
      <c r="K19" s="9" t="e">
        <f t="shared" si="3"/>
        <v>#REF!</v>
      </c>
      <c r="L19" s="22" t="e">
        <f t="shared" si="6"/>
        <v>#REF!</v>
      </c>
      <c r="M19" s="18" t="e">
        <f>SUMIFS(#REF!,#REF!,"provento",#REF!,"peculio",#REF!,'Sintese (2)'!$A19)</f>
        <v>#REF!</v>
      </c>
      <c r="N19" s="18" t="e">
        <f>SUMIFS(#REF!,#REF!,"provento",#REF!,"adiantamento pecúlio",#REF!,'Sintese (2)'!$A19,#REF!,'Sintese (2)'!$N$2)</f>
        <v>#REF!</v>
      </c>
      <c r="O19" s="18" t="e">
        <f>SUMIFS(#REF!,#REF!,"Desconto",#REF!,"adiantamento pecúlio",#REF!,'Sintese (2)'!$A19,#REF!,'Sintese (2)'!$O$1)-SUMIFS(#REF!,#REF!,"(-) devoluções de contribuições de Ativo",#REF!,"adiantamento pecúlio",#REF!,'Sintese (2)'!$A19)+SUMIFS(#REF!,#REF!,"peculio",#REF!,'Sintese (2)'!$O$1,#REF!,'Sintese (2)'!$A19)</f>
        <v>#REF!</v>
      </c>
      <c r="P19" s="10" t="e">
        <f t="shared" si="0"/>
        <v>#REF!</v>
      </c>
      <c r="Q19" s="10" t="e">
        <f t="shared" si="1"/>
        <v>#REF!</v>
      </c>
      <c r="R19" s="5" t="e">
        <f>SUMIFS(#REF!,#REF!,'Sintese (2)'!$R$2,#REF!,'Sintese (2)'!$A19)-SUMIFS(#REF!,#REF!,'Sintese (2)'!$R$1,#REF!,'Sintese (2)'!$A19)</f>
        <v>#REF!</v>
      </c>
      <c r="S19" s="5" t="e">
        <f>SUMIFS(#REF!,#REF!,'Sintese (2)'!$S$1,#REF!,'Sintese (2)'!$A19)</f>
        <v>#REF!</v>
      </c>
      <c r="T19" s="11" t="e">
        <f>SUMIFS(#REF!,#REF!,'Sintese (2)'!$T$2,#REF!,'Sintese (2)'!$A19)+SUMIFS(#REF!,#REF!,'Sintese (2)'!$T$1,#REF!,'Sintese (2)'!$A19)+SUMIFS(#REF!,#REF!,'Sintese (2)'!$T$3,#REF!,'Sintese (2)'!$A19)+SUMIFS(#REF!,#REF!,'Sintese (2)'!$T$4,#REF!,'Sintese (2)'!$A19)+SUMIFS(#REF!,#REF!,'Sintese (2)'!$T$5,#REF!,'Sintese (2)'!$A19)+SUMIFS(#REF!,#REF!,'Sintese (2)'!$T$6,#REF!,'Sintese (2)'!$A19)</f>
        <v>#REF!</v>
      </c>
      <c r="U19" s="5" t="e">
        <f>SUMIFS(#REF!,#REF!,'Sintese (2)'!$U$1,#REF!,'Sintese (2)'!$A19)</f>
        <v>#REF!</v>
      </c>
      <c r="V19" s="12" t="e">
        <f>SUMIFS(#REF!,#REF!,'Sintese (2)'!$V$2,#REF!,'Sintese (2)'!$A19)+SUMIFS(#REF!,#REF!,'Sintese (2)'!$V$1,#REF!,'Sintese (2)'!$A19)+SUMIFS(#REF!,#REF!,'Sintese (2)'!$V$3,#REF!,'Sintese (2)'!$A19)+SUMIFS(#REF!,#REF!,'Sintese (2)'!$V$4,#REF!,'Sintese (2)'!$A19)</f>
        <v>#REF!</v>
      </c>
      <c r="W19" s="13" t="e">
        <f t="shared" si="5"/>
        <v>#REF!</v>
      </c>
      <c r="X19" s="5" t="e">
        <f>SUMIFS(#REF!,#REF!,'Sintese (2)'!$X$2,#REF!,'Sintese (2)'!$A19)+SUMIFS(#REF!,#REF!,'Sintese (2)'!$X$1,#REF!,'Sintese (2)'!$A19)</f>
        <v>#REF!</v>
      </c>
    </row>
    <row r="20" spans="1:24">
      <c r="A20" s="4" t="s">
        <v>7</v>
      </c>
      <c r="B20" s="5" t="e">
        <f>SUMIFS(#REF!,#REF!,'Sintese (2)'!$B$2,#REF!,'Sintese (2)'!$A20,#REF!,"&lt;&gt;peculio",#REF!,"&lt;&gt;adiantamento pecúlio")</f>
        <v>#REF!</v>
      </c>
      <c r="C20" s="5" t="e">
        <f>SUMIFS(#REF!,#REF!,'Sintese (2)'!$B$1,#REF!,'Sintese (2)'!$A20,#REF!,"&lt;&gt;peculio",#REF!,"&lt;&gt;adiantamento pecúlio")</f>
        <v>#REF!</v>
      </c>
      <c r="D20" s="5" t="e">
        <f>SUMIFS(#REF!,#REF!,'Sintese (2)'!$D$2,#REF!,'Sintese (2)'!$A20)+SUMIFS(#REF!,#REF!,'Sintese (2)'!$D$1,#REF!,'Sintese (2)'!$A20)+SUMIFS(#REF!,#REF!,'Sintese (2)'!$D$3,#REF!,'Sintese (2)'!$A20)</f>
        <v>#REF!</v>
      </c>
      <c r="E20" s="9" t="e">
        <f t="shared" si="2"/>
        <v>#REF!</v>
      </c>
      <c r="F20" s="5" t="e">
        <f>SUMIFS(#REF!,#REF!,'Sintese (2)'!$F$2,#REF!,'Sintese (2)'!$A20)+SUMIFS(#REF!,#REF!,'Sintese (2)'!$F$1,#REF!,'Sintese (2)'!$A20)+SUMIFS(#REF!,#REF!,'Sintese (2)'!$F$3,#REF!,'Sintese (2)'!$A20)+SUMIFS(#REF!,#REF!,'Sintese (2)'!$F$4,#REF!,'Sintese (2)'!$A20)-O20</f>
        <v>#REF!</v>
      </c>
      <c r="G20" s="5" t="e">
        <f>SUMIFS(#REF!,#REF!,'Sintese (2)'!$G$2,#REF!,'Sintese (2)'!$A20)+SUMIFS(#REF!,#REF!,'Sintese (2)'!$G$1,#REF!,'Sintese (2)'!$A20)</f>
        <v>#REF!</v>
      </c>
      <c r="H20" s="5" t="e">
        <f>SUMIFS(#REF!,#REF!,'Sintese (2)'!$H$2,#REF!,'Sintese (2)'!$A20)+SUMIFS(#REF!,#REF!,'Sintese (2)'!$H$1,#REF!,'Sintese (2)'!$A20)</f>
        <v>#REF!</v>
      </c>
      <c r="I20" s="5" t="e">
        <f>SUMIFS(#REF!,#REF!,'Sintese (2)'!$I$2,#REF!,'Sintese (2)'!$A20)+SUMIFS(#REF!,#REF!,'Sintese (2)'!$I$1,#REF!,'Sintese (2)'!$A20)</f>
        <v>#REF!</v>
      </c>
      <c r="J20" s="5" t="e">
        <f>SUMIFS(#REF!,#REF!,'Sintese (2)'!$J$1,#REF!,'Sintese (2)'!$A20)</f>
        <v>#REF!</v>
      </c>
      <c r="K20" s="9" t="e">
        <f t="shared" si="3"/>
        <v>#REF!</v>
      </c>
      <c r="L20" s="22" t="e">
        <f>E20-K20</f>
        <v>#REF!</v>
      </c>
      <c r="M20" s="18" t="e">
        <f>SUMIFS(#REF!,#REF!,"provento",#REF!,"peculio",#REF!,'Sintese (2)'!$A20)</f>
        <v>#REF!</v>
      </c>
      <c r="N20" s="18" t="e">
        <f>SUMIFS(#REF!,#REF!,"provento",#REF!,"adiantamento pecúlio",#REF!,'Sintese (2)'!$A20,#REF!,'Sintese (2)'!$N$2)</f>
        <v>#REF!</v>
      </c>
      <c r="O20" s="18" t="e">
        <f>SUMIFS(#REF!,#REF!,"Desconto",#REF!,"adiantamento pecúlio",#REF!,'Sintese (2)'!$A20,#REF!,'Sintese (2)'!$O$1)-SUMIFS(#REF!,#REF!,"(-) devoluções de contribuições de Ativo",#REF!,"adiantamento pecúlio",#REF!,'Sintese (2)'!$A20)+SUMIFS(#REF!,#REF!,"peculio",#REF!,'Sintese (2)'!$O$1,#REF!,'Sintese (2)'!$A20)</f>
        <v>#REF!</v>
      </c>
      <c r="P20" s="10" t="e">
        <f t="shared" si="0"/>
        <v>#REF!</v>
      </c>
      <c r="Q20" s="10" t="e">
        <f t="shared" si="1"/>
        <v>#REF!</v>
      </c>
      <c r="R20" s="5" t="e">
        <f>SUMIFS(#REF!,#REF!,'Sintese (2)'!$R$2,#REF!,'Sintese (2)'!$A20)-SUMIFS(#REF!,#REF!,'Sintese (2)'!$R$1,#REF!,'Sintese (2)'!$A20)</f>
        <v>#REF!</v>
      </c>
      <c r="S20" s="5" t="e">
        <f>SUMIFS(#REF!,#REF!,'Sintese (2)'!$S$1,#REF!,'Sintese (2)'!$A20)</f>
        <v>#REF!</v>
      </c>
      <c r="T20" s="11" t="e">
        <f>SUMIFS(#REF!,#REF!,'Sintese (2)'!$T$2,#REF!,'Sintese (2)'!$A20)+SUMIFS(#REF!,#REF!,'Sintese (2)'!$T$1,#REF!,'Sintese (2)'!$A20)+SUMIFS(#REF!,#REF!,'Sintese (2)'!$T$3,#REF!,'Sintese (2)'!$A20)+SUMIFS(#REF!,#REF!,'Sintese (2)'!$T$4,#REF!,'Sintese (2)'!$A20)+SUMIFS(#REF!,#REF!,'Sintese (2)'!$T$5,#REF!,'Sintese (2)'!$A20)+SUMIFS(#REF!,#REF!,'Sintese (2)'!$T$6,#REF!,'Sintese (2)'!$A20)</f>
        <v>#REF!</v>
      </c>
      <c r="U20" s="5" t="e">
        <f>SUMIFS(#REF!,#REF!,'Sintese (2)'!$U$1,#REF!,'Sintese (2)'!$A20)</f>
        <v>#REF!</v>
      </c>
      <c r="V20" s="12" t="e">
        <f>SUMIFS(#REF!,#REF!,'Sintese (2)'!$V$2,#REF!,'Sintese (2)'!$A20)+SUMIFS(#REF!,#REF!,'Sintese (2)'!$V$1,#REF!,'Sintese (2)'!$A20)+SUMIFS(#REF!,#REF!,'Sintese (2)'!$V$3,#REF!,'Sintese (2)'!$A20)+SUMIFS(#REF!,#REF!,'Sintese (2)'!$V$4,#REF!,'Sintese (2)'!$A20)</f>
        <v>#REF!</v>
      </c>
      <c r="W20" s="13" t="e">
        <f t="shared" si="5"/>
        <v>#REF!</v>
      </c>
      <c r="X20" s="5" t="e">
        <f>SUMIFS(#REF!,#REF!,'Sintese (2)'!$X$2,#REF!,'Sintese (2)'!$A20)+SUMIFS(#REF!,#REF!,'Sintese (2)'!$X$1,#REF!,'Sintese (2)'!$A20)</f>
        <v>#REF!</v>
      </c>
    </row>
    <row r="21" spans="1:24">
      <c r="A21" s="4" t="s">
        <v>4</v>
      </c>
      <c r="B21" s="5" t="e">
        <f>SUMIFS(#REF!,#REF!,'Sintese (2)'!$B$2,#REF!,'Sintese (2)'!$A21,#REF!,"&lt;&gt;peculio",#REF!,"&lt;&gt;adiantamento pecúlio")</f>
        <v>#REF!</v>
      </c>
      <c r="C21" s="5" t="e">
        <f>SUMIFS(#REF!,#REF!,'Sintese (2)'!$B$1,#REF!,'Sintese (2)'!$A21,#REF!,"&lt;&gt;peculio",#REF!,"&lt;&gt;adiantamento pecúlio")</f>
        <v>#REF!</v>
      </c>
      <c r="D21" s="5" t="e">
        <f>SUMIFS(#REF!,#REF!,'Sintese (2)'!$D$2,#REF!,'Sintese (2)'!$A21)+SUMIFS(#REF!,#REF!,'Sintese (2)'!$D$1,#REF!,'Sintese (2)'!$A21)+SUMIFS(#REF!,#REF!,'Sintese (2)'!$D$3,#REF!,'Sintese (2)'!$A21)</f>
        <v>#REF!</v>
      </c>
      <c r="E21" s="9" t="e">
        <f t="shared" si="2"/>
        <v>#REF!</v>
      </c>
      <c r="F21" s="5" t="e">
        <f>SUMIFS(#REF!,#REF!,'Sintese (2)'!$F$2,#REF!,'Sintese (2)'!$A21)+SUMIFS(#REF!,#REF!,'Sintese (2)'!$F$1,#REF!,'Sintese (2)'!$A21)+SUMIFS(#REF!,#REF!,'Sintese (2)'!$F$3,#REF!,'Sintese (2)'!$A21)+SUMIFS(#REF!,#REF!,'Sintese (2)'!$F$4,#REF!,'Sintese (2)'!$A21)-O21</f>
        <v>#REF!</v>
      </c>
      <c r="G21" s="5" t="e">
        <f>SUMIFS(#REF!,#REF!,'Sintese (2)'!$G$2,#REF!,'Sintese (2)'!$A21)+SUMIFS(#REF!,#REF!,'Sintese (2)'!$G$1,#REF!,'Sintese (2)'!$A21)</f>
        <v>#REF!</v>
      </c>
      <c r="H21" s="26" t="e">
        <f>SUMIFS(#REF!,#REF!,'Sintese (2)'!$H$2,#REF!,'Sintese (2)'!$A21)+SUMIFS(#REF!,#REF!,'Sintese (2)'!$H$1,#REF!,'Sintese (2)'!$A21)</f>
        <v>#REF!</v>
      </c>
      <c r="I21" s="5" t="e">
        <f>SUMIFS(#REF!,#REF!,'Sintese (2)'!$I$2,#REF!,'Sintese (2)'!$A21)+SUMIFS(#REF!,#REF!,'Sintese (2)'!$I$1,#REF!,'Sintese (2)'!$A21)</f>
        <v>#REF!</v>
      </c>
      <c r="J21" s="5" t="e">
        <f>SUMIFS(#REF!,#REF!,'Sintese (2)'!$J$1,#REF!,'Sintese (2)'!$A21)</f>
        <v>#REF!</v>
      </c>
      <c r="K21" s="9" t="e">
        <f t="shared" si="3"/>
        <v>#REF!</v>
      </c>
      <c r="L21" s="22" t="e">
        <f t="shared" ref="L21:L24" si="7">E21-K21</f>
        <v>#REF!</v>
      </c>
      <c r="M21" s="18" t="e">
        <f>SUMIFS(#REF!,#REF!,"provento",#REF!,"peculio",#REF!,'Sintese (2)'!$A21)</f>
        <v>#REF!</v>
      </c>
      <c r="N21" s="18" t="e">
        <f>SUMIFS(#REF!,#REF!,"provento",#REF!,"adiantamento pecúlio",#REF!,'Sintese (2)'!$A21,#REF!,'Sintese (2)'!$N$2)</f>
        <v>#REF!</v>
      </c>
      <c r="O21" s="18" t="e">
        <f>SUMIFS(#REF!,#REF!,"Desconto",#REF!,"adiantamento pecúlio",#REF!,'Sintese (2)'!$A21,#REF!,'Sintese (2)'!$O$1)-SUMIFS(#REF!,#REF!,"(-) devoluções de contribuições de Ativo",#REF!,"adiantamento pecúlio",#REF!,'Sintese (2)'!$A21)+SUMIFS(#REF!,#REF!,"peculio",#REF!,'Sintese (2)'!$O$1,#REF!,'Sintese (2)'!$A21)</f>
        <v>#REF!</v>
      </c>
      <c r="P21" s="10" t="e">
        <f t="shared" si="0"/>
        <v>#REF!</v>
      </c>
      <c r="Q21" s="10" t="e">
        <f t="shared" si="1"/>
        <v>#REF!</v>
      </c>
      <c r="R21" s="5" t="e">
        <f>SUMIFS(#REF!,#REF!,'Sintese (2)'!$R$2,#REF!,'Sintese (2)'!$A21)-SUMIFS(#REF!,#REF!,'Sintese (2)'!$R$1,#REF!,'Sintese (2)'!$A21)</f>
        <v>#REF!</v>
      </c>
      <c r="S21" s="5" t="e">
        <f>SUMIFS(#REF!,#REF!,'Sintese (2)'!$S$1,#REF!,'Sintese (2)'!$A21)</f>
        <v>#REF!</v>
      </c>
      <c r="T21" s="11" t="e">
        <f>SUMIFS(#REF!,#REF!,'Sintese (2)'!$T$2,#REF!,'Sintese (2)'!$A21)+SUMIFS(#REF!,#REF!,'Sintese (2)'!$T$1,#REF!,'Sintese (2)'!$A21)+SUMIFS(#REF!,#REF!,'Sintese (2)'!$T$3,#REF!,'Sintese (2)'!$A21)+SUMIFS(#REF!,#REF!,'Sintese (2)'!$T$4,#REF!,'Sintese (2)'!$A21)+SUMIFS(#REF!,#REF!,'Sintese (2)'!$T$5,#REF!,'Sintese (2)'!$A21)+SUMIFS(#REF!,#REF!,'Sintese (2)'!$T$6,#REF!,'Sintese (2)'!$A21)</f>
        <v>#REF!</v>
      </c>
      <c r="U21" s="5" t="e">
        <f>SUMIFS(#REF!,#REF!,'Sintese (2)'!$U$1,#REF!,'Sintese (2)'!$A21)</f>
        <v>#REF!</v>
      </c>
      <c r="V21" s="12" t="e">
        <f>SUMIFS(#REF!,#REF!,'Sintese (2)'!$V$2,#REF!,'Sintese (2)'!$A21)+SUMIFS(#REF!,#REF!,'Sintese (2)'!$V$1,#REF!,'Sintese (2)'!$A21)+SUMIFS(#REF!,#REF!,'Sintese (2)'!$V$3,#REF!,'Sintese (2)'!$A21)+SUMIFS(#REF!,#REF!,'Sintese (2)'!$V$4,#REF!,'Sintese (2)'!$A21)</f>
        <v>#REF!</v>
      </c>
      <c r="W21" s="13" t="e">
        <f t="shared" si="5"/>
        <v>#REF!</v>
      </c>
      <c r="X21" s="5" t="e">
        <f>SUMIFS(#REF!,#REF!,'Sintese (2)'!$X$2,#REF!,'Sintese (2)'!$A21)+SUMIFS(#REF!,#REF!,'Sintese (2)'!$X$1,#REF!,'Sintese (2)'!$A21)</f>
        <v>#REF!</v>
      </c>
    </row>
    <row r="22" spans="1:24">
      <c r="A22" s="4" t="s">
        <v>3</v>
      </c>
      <c r="B22" s="5" t="e">
        <f>SUMIFS(#REF!,#REF!,'Sintese (2)'!$B$2,#REF!,'Sintese (2)'!$A22,#REF!,"&lt;&gt;peculio",#REF!,"&lt;&gt;adiantamento pecúlio")</f>
        <v>#REF!</v>
      </c>
      <c r="C22" s="5" t="e">
        <f>SUMIFS(#REF!,#REF!,'Sintese (2)'!$B$1,#REF!,'Sintese (2)'!$A22,#REF!,"&lt;&gt;peculio",#REF!,"&lt;&gt;adiantamento pecúlio")</f>
        <v>#REF!</v>
      </c>
      <c r="D22" s="5" t="e">
        <f>SUMIFS(#REF!,#REF!,'Sintese (2)'!$D$2,#REF!,'Sintese (2)'!$A22)+SUMIFS(#REF!,#REF!,'Sintese (2)'!$D$1,#REF!,'Sintese (2)'!$A22)+SUMIFS(#REF!,#REF!,'Sintese (2)'!$D$3,#REF!,'Sintese (2)'!$A22)</f>
        <v>#REF!</v>
      </c>
      <c r="E22" s="9" t="e">
        <f t="shared" si="2"/>
        <v>#REF!</v>
      </c>
      <c r="F22" s="5" t="e">
        <f>SUMIFS(#REF!,#REF!,'Sintese (2)'!$F$2,#REF!,'Sintese (2)'!$A22)+SUMIFS(#REF!,#REF!,'Sintese (2)'!$F$1,#REF!,'Sintese (2)'!$A22)+SUMIFS(#REF!,#REF!,'Sintese (2)'!$F$3,#REF!,'Sintese (2)'!$A22)+SUMIFS(#REF!,#REF!,'Sintese (2)'!$F$4,#REF!,'Sintese (2)'!$A22)-O22</f>
        <v>#REF!</v>
      </c>
      <c r="G22" s="5" t="e">
        <f>SUMIFS(#REF!,#REF!,'Sintese (2)'!$G$2,#REF!,'Sintese (2)'!$A22)+SUMIFS(#REF!,#REF!,'Sintese (2)'!$G$1,#REF!,'Sintese (2)'!$A22)</f>
        <v>#REF!</v>
      </c>
      <c r="H22" s="26" t="e">
        <f>SUMIFS(#REF!,#REF!,'Sintese (2)'!$H$2,#REF!,'Sintese (2)'!$A22)+SUMIFS(#REF!,#REF!,'Sintese (2)'!$H$1,#REF!,'Sintese (2)'!$A22)</f>
        <v>#REF!</v>
      </c>
      <c r="I22" s="5" t="e">
        <f>SUMIFS(#REF!,#REF!,'Sintese (2)'!$I$2,#REF!,'Sintese (2)'!$A22)+SUMIFS(#REF!,#REF!,'Sintese (2)'!$I$1,#REF!,'Sintese (2)'!$A22)</f>
        <v>#REF!</v>
      </c>
      <c r="J22" s="5" t="e">
        <f>SUMIFS(#REF!,#REF!,'Sintese (2)'!$J$1,#REF!,'Sintese (2)'!$A22)</f>
        <v>#REF!</v>
      </c>
      <c r="K22" s="9" t="e">
        <f t="shared" si="3"/>
        <v>#REF!</v>
      </c>
      <c r="L22" s="22" t="e">
        <f t="shared" si="7"/>
        <v>#REF!</v>
      </c>
      <c r="M22" s="18" t="e">
        <f>SUMIFS(#REF!,#REF!,"provento",#REF!,"peculio",#REF!,'Sintese (2)'!$A22)</f>
        <v>#REF!</v>
      </c>
      <c r="N22" s="18" t="e">
        <f>SUMIFS(#REF!,#REF!,"provento",#REF!,"adiantamento pecúlio",#REF!,'Sintese (2)'!$A22,#REF!,'Sintese (2)'!$N$2)</f>
        <v>#REF!</v>
      </c>
      <c r="O22" s="18" t="e">
        <f>SUMIFS(#REF!,#REF!,"Desconto",#REF!,"adiantamento pecúlio",#REF!,'Sintese (2)'!$A22,#REF!,'Sintese (2)'!$O$1)-SUMIFS(#REF!,#REF!,"(-) devoluções de contribuições de Ativo",#REF!,"adiantamento pecúlio",#REF!,'Sintese (2)'!$A22)+SUMIFS(#REF!,#REF!,"peculio",#REF!,'Sintese (2)'!$O$1,#REF!,'Sintese (2)'!$A22)</f>
        <v>#REF!</v>
      </c>
      <c r="P22" s="10" t="e">
        <f t="shared" si="0"/>
        <v>#REF!</v>
      </c>
      <c r="Q22" s="10" t="e">
        <f t="shared" si="1"/>
        <v>#REF!</v>
      </c>
      <c r="R22" s="5" t="e">
        <f>SUMIFS(#REF!,#REF!,'Sintese (2)'!$R$2,#REF!,'Sintese (2)'!$A22)-SUMIFS(#REF!,#REF!,'Sintese (2)'!$R$1,#REF!,'Sintese (2)'!$A22)</f>
        <v>#REF!</v>
      </c>
      <c r="S22" s="5" t="e">
        <f>SUMIFS(#REF!,#REF!,'Sintese (2)'!$S$1,#REF!,'Sintese (2)'!$A22)</f>
        <v>#REF!</v>
      </c>
      <c r="T22" s="11" t="e">
        <f>SUMIFS(#REF!,#REF!,'Sintese (2)'!$T$2,#REF!,'Sintese (2)'!$A22)+SUMIFS(#REF!,#REF!,'Sintese (2)'!$T$1,#REF!,'Sintese (2)'!$A22)+SUMIFS(#REF!,#REF!,'Sintese (2)'!$T$3,#REF!,'Sintese (2)'!$A22)+SUMIFS(#REF!,#REF!,'Sintese (2)'!$T$4,#REF!,'Sintese (2)'!$A22)+SUMIFS(#REF!,#REF!,'Sintese (2)'!$T$5,#REF!,'Sintese (2)'!$A22)+SUMIFS(#REF!,#REF!,'Sintese (2)'!$T$6,#REF!,'Sintese (2)'!$A22)</f>
        <v>#REF!</v>
      </c>
      <c r="U22" s="5" t="e">
        <f>SUMIFS(#REF!,#REF!,'Sintese (2)'!$U$1,#REF!,'Sintese (2)'!$A22)</f>
        <v>#REF!</v>
      </c>
      <c r="V22" s="12" t="e">
        <f>SUMIFS(#REF!,#REF!,'Sintese (2)'!$V$2,#REF!,'Sintese (2)'!$A22)+SUMIFS(#REF!,#REF!,'Sintese (2)'!$V$1,#REF!,'Sintese (2)'!$A22)+SUMIFS(#REF!,#REF!,'Sintese (2)'!$V$3,#REF!,'Sintese (2)'!$A22)+SUMIFS(#REF!,#REF!,'Sintese (2)'!$V$4,#REF!,'Sintese (2)'!$A22)</f>
        <v>#REF!</v>
      </c>
      <c r="W22" s="13" t="e">
        <f t="shared" si="5"/>
        <v>#REF!</v>
      </c>
      <c r="X22" s="5" t="e">
        <f>SUMIFS(#REF!,#REF!,'Sintese (2)'!$X$2,#REF!,'Sintese (2)'!$A22)+SUMIFS(#REF!,#REF!,'Sintese (2)'!$X$1,#REF!,'Sintese (2)'!$A22)</f>
        <v>#REF!</v>
      </c>
    </row>
    <row r="23" spans="1:24">
      <c r="A23" s="24" t="s">
        <v>13</v>
      </c>
      <c r="B23" s="5" t="e">
        <f>SUMIFS(#REF!,#REF!,'Sintese (2)'!$B$2,#REF!,'Sintese (2)'!$A23,#REF!,"&lt;&gt;peculio",#REF!,"&lt;&gt;adiantamento pecúlio")</f>
        <v>#REF!</v>
      </c>
      <c r="C23" s="5" t="e">
        <f>SUMIFS(#REF!,#REF!,'Sintese (2)'!$B$1,#REF!,'Sintese (2)'!$A23,#REF!,"&lt;&gt;peculio",#REF!,"&lt;&gt;adiantamento pecúlio")</f>
        <v>#REF!</v>
      </c>
      <c r="D23" s="5" t="e">
        <f>SUMIFS(#REF!,#REF!,'Sintese (2)'!$D$2,#REF!,'Sintese (2)'!$A23)+SUMIFS(#REF!,#REF!,'Sintese (2)'!$D$1,#REF!,'Sintese (2)'!$A23)+SUMIFS(#REF!,#REF!,'Sintese (2)'!$D$3,#REF!,'Sintese (2)'!$A23)</f>
        <v>#REF!</v>
      </c>
      <c r="E23" s="9" t="e">
        <f t="shared" si="2"/>
        <v>#REF!</v>
      </c>
      <c r="F23" s="5" t="e">
        <f>SUMIFS(#REF!,#REF!,'Sintese (2)'!$F$2,#REF!,'Sintese (2)'!$A23)+SUMIFS(#REF!,#REF!,'Sintese (2)'!$F$1,#REF!,'Sintese (2)'!$A23)+SUMIFS(#REF!,#REF!,'Sintese (2)'!$F$3,#REF!,'Sintese (2)'!$A23)+SUMIFS(#REF!,#REF!,'Sintese (2)'!$F$4,#REF!,'Sintese (2)'!$A23)-O23</f>
        <v>#REF!</v>
      </c>
      <c r="G23" s="5" t="e">
        <f>SUMIFS(#REF!,#REF!,'Sintese (2)'!$G$2,#REF!,'Sintese (2)'!$A23)+SUMIFS(#REF!,#REF!,'Sintese (2)'!$G$1,#REF!,'Sintese (2)'!$A23)</f>
        <v>#REF!</v>
      </c>
      <c r="H23" s="26" t="e">
        <f>SUMIFS(#REF!,#REF!,'Sintese (2)'!$H$2,#REF!,'Sintese (2)'!$A23)+SUMIFS(#REF!,#REF!,'Sintese (2)'!$H$1,#REF!,'Sintese (2)'!$A23)</f>
        <v>#REF!</v>
      </c>
      <c r="I23" s="5" t="e">
        <f>SUMIFS(#REF!,#REF!,'Sintese (2)'!$I$2,#REF!,'Sintese (2)'!$A23)+SUMIFS(#REF!,#REF!,'Sintese (2)'!$I$1,#REF!,'Sintese (2)'!$A23)</f>
        <v>#REF!</v>
      </c>
      <c r="J23" s="5" t="e">
        <f>SUMIFS(#REF!,#REF!,'Sintese (2)'!$J$1,#REF!,'Sintese (2)'!$A23)</f>
        <v>#REF!</v>
      </c>
      <c r="K23" s="9" t="e">
        <f>F23+G23-H23-I23-J23</f>
        <v>#REF!</v>
      </c>
      <c r="L23" s="22" t="e">
        <f t="shared" si="7"/>
        <v>#REF!</v>
      </c>
      <c r="M23" s="18" t="e">
        <f>SUMIFS(#REF!,#REF!,"provento",#REF!,"peculio",#REF!,'Sintese (2)'!$A23)</f>
        <v>#REF!</v>
      </c>
      <c r="N23" s="18" t="e">
        <f>SUMIFS(#REF!,#REF!,"provento",#REF!,"adiantamento pecúlio",#REF!,'Sintese (2)'!$A23,#REF!,'Sintese (2)'!$N$2)</f>
        <v>#REF!</v>
      </c>
      <c r="O23" s="18" t="e">
        <f>SUMIFS(#REF!,#REF!,"Desconto",#REF!,"adiantamento pecúlio",#REF!,'Sintese (2)'!$A23,#REF!,'Sintese (2)'!$O$1)-SUMIFS(#REF!,#REF!,"(-) devoluções de contribuições de Ativo",#REF!,"adiantamento pecúlio",#REF!,'Sintese (2)'!$A23)+SUMIFS(#REF!,#REF!,"peculio",#REF!,'Sintese (2)'!$O$1,#REF!,'Sintese (2)'!$A23)</f>
        <v>#REF!</v>
      </c>
      <c r="P23" s="10" t="e">
        <f t="shared" si="0"/>
        <v>#REF!</v>
      </c>
      <c r="Q23" s="10" t="e">
        <f t="shared" si="1"/>
        <v>#REF!</v>
      </c>
      <c r="R23" s="5" t="e">
        <f>SUMIFS(#REF!,#REF!,'Sintese (2)'!$R$2,#REF!,'Sintese (2)'!$A23)-SUMIFS(#REF!,#REF!,'Sintese (2)'!$R$1,#REF!,'Sintese (2)'!$A23)</f>
        <v>#REF!</v>
      </c>
      <c r="S23" s="5" t="e">
        <f>SUMIFS(#REF!,#REF!,'Sintese (2)'!$S$1,#REF!,'Sintese (2)'!$A23)</f>
        <v>#REF!</v>
      </c>
      <c r="T23" s="11" t="e">
        <f>SUMIFS(#REF!,#REF!,'Sintese (2)'!$T$2,#REF!,'Sintese (2)'!$A23)+SUMIFS(#REF!,#REF!,'Sintese (2)'!$T$1,#REF!,'Sintese (2)'!$A23)+SUMIFS(#REF!,#REF!,'Sintese (2)'!$T$3,#REF!,'Sintese (2)'!$A23)+SUMIFS(#REF!,#REF!,'Sintese (2)'!$T$4,#REF!,'Sintese (2)'!$A23)+SUMIFS(#REF!,#REF!,'Sintese (2)'!$T$5,#REF!,'Sintese (2)'!$A23)+SUMIFS(#REF!,#REF!,'Sintese (2)'!$T$6,#REF!,'Sintese (2)'!$A23)</f>
        <v>#REF!</v>
      </c>
      <c r="U23" s="5" t="e">
        <f>SUMIFS(#REF!,#REF!,'Sintese (2)'!$U$1,#REF!,'Sintese (2)'!$A23)</f>
        <v>#REF!</v>
      </c>
      <c r="V23" s="12" t="e">
        <f>SUMIFS(#REF!,#REF!,'Sintese (2)'!$V$2,#REF!,'Sintese (2)'!$A23)+SUMIFS(#REF!,#REF!,'Sintese (2)'!$V$1,#REF!,'Sintese (2)'!$A23)+SUMIFS(#REF!,#REF!,'Sintese (2)'!$V$3,#REF!,'Sintese (2)'!$A23)+SUMIFS(#REF!,#REF!,'Sintese (2)'!$V$4,#REF!,'Sintese (2)'!$A23)</f>
        <v>#REF!</v>
      </c>
      <c r="W23" s="13" t="e">
        <f t="shared" si="5"/>
        <v>#REF!</v>
      </c>
      <c r="X23" s="5" t="e">
        <f>SUMIFS(#REF!,#REF!,'Sintese (2)'!$X$2,#REF!,'Sintese (2)'!$A23)+SUMIFS(#REF!,#REF!,'Sintese (2)'!$X$1,#REF!,'Sintese (2)'!$A23)</f>
        <v>#REF!</v>
      </c>
    </row>
    <row r="24" spans="1:24">
      <c r="A24" s="24" t="s">
        <v>14</v>
      </c>
      <c r="B24" s="5" t="e">
        <f>SUMIFS(#REF!,#REF!,'Sintese (2)'!$B$2,#REF!,'Sintese (2)'!$A24,#REF!,"&lt;&gt;peculio",#REF!,"&lt;&gt;adiantamento pecúlio")</f>
        <v>#REF!</v>
      </c>
      <c r="C24" s="5" t="e">
        <f>SUMIFS(#REF!,#REF!,'Sintese (2)'!$B$1,#REF!,'Sintese (2)'!$A24,#REF!,"&lt;&gt;peculio",#REF!,"&lt;&gt;adiantamento pecúlio")</f>
        <v>#REF!</v>
      </c>
      <c r="D24" s="5" t="e">
        <f>SUMIFS(#REF!,#REF!,'Sintese (2)'!$D$2,#REF!,'Sintese (2)'!$A24)+SUMIFS(#REF!,#REF!,'Sintese (2)'!$D$1,#REF!,'Sintese (2)'!$A24)+SUMIFS(#REF!,#REF!,'Sintese (2)'!$D$3,#REF!,'Sintese (2)'!$A24)</f>
        <v>#REF!</v>
      </c>
      <c r="E24" s="9" t="e">
        <f t="shared" si="2"/>
        <v>#REF!</v>
      </c>
      <c r="F24" s="5" t="e">
        <f>SUMIFS(#REF!,#REF!,'Sintese (2)'!$F$2,#REF!,'Sintese (2)'!$A24)+SUMIFS(#REF!,#REF!,'Sintese (2)'!$F$1,#REF!,'Sintese (2)'!$A24)+SUMIFS(#REF!,#REF!,'Sintese (2)'!$F$3,#REF!,'Sintese (2)'!$A24)+SUMIFS(#REF!,#REF!,'Sintese (2)'!$F$4,#REF!,'Sintese (2)'!$A24)-O24</f>
        <v>#REF!</v>
      </c>
      <c r="G24" s="5" t="e">
        <f>SUMIFS(#REF!,#REF!,'Sintese (2)'!$G$2,#REF!,'Sintese (2)'!$A24)+SUMIFS(#REF!,#REF!,'Sintese (2)'!$G$1,#REF!,'Sintese (2)'!$A24)</f>
        <v>#REF!</v>
      </c>
      <c r="H24" s="26" t="e">
        <f>SUMIFS(#REF!,#REF!,'Sintese (2)'!$H$2,#REF!,'Sintese (2)'!$A24)+SUMIFS(#REF!,#REF!,'Sintese (2)'!$H$1,#REF!,'Sintese (2)'!$A24)</f>
        <v>#REF!</v>
      </c>
      <c r="I24" s="5" t="e">
        <f>SUMIFS(#REF!,#REF!,'Sintese (2)'!$I$2,#REF!,'Sintese (2)'!$A24)+SUMIFS(#REF!,#REF!,'Sintese (2)'!$I$1,#REF!,'Sintese (2)'!$A24)</f>
        <v>#REF!</v>
      </c>
      <c r="J24" s="5" t="e">
        <f>SUMIFS(#REF!,#REF!,'Sintese (2)'!$J$1,#REF!,'Sintese (2)'!$A24)</f>
        <v>#REF!</v>
      </c>
      <c r="K24" s="9" t="e">
        <f t="shared" si="3"/>
        <v>#REF!</v>
      </c>
      <c r="L24" s="22" t="e">
        <f t="shared" si="7"/>
        <v>#REF!</v>
      </c>
      <c r="M24" s="18" t="e">
        <f>SUMIFS(#REF!,#REF!,"provento",#REF!,"peculio",#REF!,'Sintese (2)'!$A24)</f>
        <v>#REF!</v>
      </c>
      <c r="N24" s="18" t="e">
        <f>SUMIFS(#REF!,#REF!,"provento",#REF!,"adiantamento pecúlio",#REF!,'Sintese (2)'!$A24,#REF!,'Sintese (2)'!$N$2)</f>
        <v>#REF!</v>
      </c>
      <c r="O24" s="18" t="e">
        <f>SUMIFS(#REF!,#REF!,"Desconto",#REF!,"adiantamento pecúlio",#REF!,'Sintese (2)'!$A24,#REF!,'Sintese (2)'!$O$1)-SUMIFS(#REF!,#REF!,"(-) devoluções de contribuições de Ativo",#REF!,"adiantamento pecúlio",#REF!,'Sintese (2)'!$A24)+SUMIFS(#REF!,#REF!,"peculio",#REF!,'Sintese (2)'!$O$1,#REF!,'Sintese (2)'!$A24)</f>
        <v>#REF!</v>
      </c>
      <c r="P24" s="10" t="e">
        <f t="shared" si="0"/>
        <v>#REF!</v>
      </c>
      <c r="Q24" s="10" t="e">
        <f t="shared" si="1"/>
        <v>#REF!</v>
      </c>
      <c r="R24" s="5" t="e">
        <f>SUMIFS(#REF!,#REF!,'Sintese (2)'!$R$2,#REF!,'Sintese (2)'!$A24)-SUMIFS(#REF!,#REF!,'Sintese (2)'!$R$1,#REF!,'Sintese (2)'!$A24)</f>
        <v>#REF!</v>
      </c>
      <c r="S24" s="5" t="e">
        <f>SUMIFS(#REF!,#REF!,'Sintese (2)'!$S$1,#REF!,'Sintese (2)'!$A24)</f>
        <v>#REF!</v>
      </c>
      <c r="T24" s="11" t="e">
        <f>SUMIFS(#REF!,#REF!,'Sintese (2)'!$T$2,#REF!,'Sintese (2)'!$A24)+SUMIFS(#REF!,#REF!,'Sintese (2)'!$T$1,#REF!,'Sintese (2)'!$A24)+SUMIFS(#REF!,#REF!,'Sintese (2)'!$T$3,#REF!,'Sintese (2)'!$A24)+SUMIFS(#REF!,#REF!,'Sintese (2)'!$T$4,#REF!,'Sintese (2)'!$A24)+SUMIFS(#REF!,#REF!,'Sintese (2)'!$T$5,#REF!,'Sintese (2)'!$A24)+SUMIFS(#REF!,#REF!,'Sintese (2)'!$T$6,#REF!,'Sintese (2)'!$A24)</f>
        <v>#REF!</v>
      </c>
      <c r="U24" s="5" t="e">
        <f>SUMIFS(#REF!,#REF!,'Sintese (2)'!$U$1,#REF!,'Sintese (2)'!$A24)</f>
        <v>#REF!</v>
      </c>
      <c r="V24" s="12" t="e">
        <f>SUMIFS(#REF!,#REF!,'Sintese (2)'!$V$2,#REF!,'Sintese (2)'!$A24)+SUMIFS(#REF!,#REF!,'Sintese (2)'!$V$1,#REF!,'Sintese (2)'!$A24)+SUMIFS(#REF!,#REF!,'Sintese (2)'!$V$3,#REF!,'Sintese (2)'!$A24)+SUMIFS(#REF!,#REF!,'Sintese (2)'!$V$4,#REF!,'Sintese (2)'!$A24)</f>
        <v>#REF!</v>
      </c>
      <c r="W24" s="13" t="e">
        <f t="shared" si="5"/>
        <v>#REF!</v>
      </c>
      <c r="X24" s="5" t="e">
        <f>SUMIFS(#REF!,#REF!,'Sintese (2)'!$X$2,#REF!,'Sintese (2)'!$A24)+SUMIFS(#REF!,#REF!,'Sintese (2)'!$X$1,#REF!,'Sintese (2)'!$A24)</f>
        <v>#REF!</v>
      </c>
    </row>
    <row r="25" spans="1:24">
      <c r="A25" s="14" t="s">
        <v>12</v>
      </c>
      <c r="B25" s="26" t="e">
        <f>SUMIFS(#REF!,#REF!,'Sintese (2)'!$B$2,#REF!,'Sintese (2)'!$A25,#REF!,"&lt;&gt;peculio",#REF!,"&lt;&gt;adiantamento pecúlio")</f>
        <v>#REF!</v>
      </c>
      <c r="C25" s="26" t="e">
        <f>SUMIFS(#REF!,#REF!,'Sintese (2)'!$B$1,#REF!,'Sintese (2)'!$A25,#REF!,"&lt;&gt;peculio",#REF!,"&lt;&gt;adiantamento pecúlio")</f>
        <v>#REF!</v>
      </c>
      <c r="D25" s="26" t="e">
        <f>SUMIFS(#REF!,#REF!,'Sintese (2)'!$D$2,#REF!,'Sintese (2)'!$A25)+SUMIFS(#REF!,#REF!,'Sintese (2)'!$D$1,#REF!,'Sintese (2)'!$A25)+SUMIFS(#REF!,#REF!,'Sintese (2)'!$D$3,#REF!,'Sintese (2)'!$A25)</f>
        <v>#REF!</v>
      </c>
      <c r="E25" s="9" t="e">
        <f t="shared" si="2"/>
        <v>#REF!</v>
      </c>
      <c r="F25" s="26" t="e">
        <f>SUMIFS(#REF!,#REF!,'Sintese (2)'!$F$2,#REF!,'Sintese (2)'!$A25)+SUMIFS(#REF!,#REF!,'Sintese (2)'!$F$1,#REF!,'Sintese (2)'!$A25)+SUMIFS(#REF!,#REF!,'Sintese (2)'!$F$3,#REF!,'Sintese (2)'!$A25)+SUMIFS(#REF!,#REF!,'Sintese (2)'!$F$4,#REF!,'Sintese (2)'!$A25)-O25</f>
        <v>#REF!</v>
      </c>
      <c r="G25" s="26" t="e">
        <f>SUMIFS(#REF!,#REF!,'Sintese (2)'!$G$2,#REF!,'Sintese (2)'!$A25)+SUMIFS(#REF!,#REF!,'Sintese (2)'!$G$1,#REF!,'Sintese (2)'!$A25)</f>
        <v>#REF!</v>
      </c>
      <c r="H25" s="26">
        <v>0</v>
      </c>
      <c r="I25" s="5" t="e">
        <f>SUMIFS(#REF!,#REF!,'Sintese (2)'!$I$2,#REF!,'Sintese (2)'!$A25)+SUMIFS(#REF!,#REF!,'Sintese (2)'!$I$1,#REF!,'Sintese (2)'!$A25)</f>
        <v>#REF!</v>
      </c>
      <c r="J25" s="5" t="e">
        <f>SUMIFS(#REF!,#REF!,'Sintese (2)'!$J$1,#REF!,'Sintese (2)'!$A25)</f>
        <v>#REF!</v>
      </c>
      <c r="K25" s="9" t="e">
        <f>F25+G25-H25-I25-J25</f>
        <v>#REF!</v>
      </c>
      <c r="L25" s="22" t="e">
        <f>E25-K25</f>
        <v>#REF!</v>
      </c>
      <c r="M25" s="18" t="e">
        <f>SUMIFS(#REF!,#REF!,"provento",#REF!,"peculio",#REF!,'Sintese (2)'!$A25)</f>
        <v>#REF!</v>
      </c>
      <c r="N25" s="18" t="e">
        <f>SUMIFS(#REF!,#REF!,"provento",#REF!,"adiantamento pecúlio",#REF!,'Sintese (2)'!$A25,#REF!,'Sintese (2)'!$N$2)</f>
        <v>#REF!</v>
      </c>
      <c r="O25" s="18" t="e">
        <f>SUMIFS(#REF!,#REF!,"Desconto",#REF!,"adiantamento pecúlio",#REF!,'Sintese (2)'!$A25,#REF!,'Sintese (2)'!$O$1)-SUMIFS(#REF!,#REF!,"(-) devoluções de contribuições de Ativo",#REF!,"adiantamento pecúlio",#REF!,'Sintese (2)'!$A25)+SUMIFS(#REF!,#REF!,"peculio",#REF!,'Sintese (2)'!$O$1,#REF!,'Sintese (2)'!$A25)</f>
        <v>#REF!</v>
      </c>
      <c r="P25" s="10" t="e">
        <f t="shared" si="0"/>
        <v>#REF!</v>
      </c>
      <c r="Q25" s="10" t="e">
        <f>L25+P25</f>
        <v>#REF!</v>
      </c>
      <c r="R25" s="5" t="e">
        <f>SUMIFS(#REF!,#REF!,'Sintese (2)'!$R$2,#REF!,'Sintese (2)'!$A25)-SUMIFS(#REF!,#REF!,'Sintese (2)'!$R$1,#REF!,'Sintese (2)'!$A25)</f>
        <v>#REF!</v>
      </c>
      <c r="S25" s="5" t="e">
        <f>SUMIFS(#REF!,#REF!,'Sintese (2)'!$S$1,#REF!,'Sintese (2)'!$A25)</f>
        <v>#REF!</v>
      </c>
      <c r="T25" s="11" t="e">
        <f>SUMIFS(#REF!,#REF!,'Sintese (2)'!$T$2,#REF!,'Sintese (2)'!$A25)+SUMIFS(#REF!,#REF!,'Sintese (2)'!$T$1,#REF!,'Sintese (2)'!$A25)+SUMIFS(#REF!,#REF!,'Sintese (2)'!$T$3,#REF!,'Sintese (2)'!$A25)+SUMIFS(#REF!,#REF!,'Sintese (2)'!$T$4,#REF!,'Sintese (2)'!$A25)+SUMIFS(#REF!,#REF!,'Sintese (2)'!$T$5,#REF!,'Sintese (2)'!$A25)+SUMIFS(#REF!,#REF!,'Sintese (2)'!$T$6,#REF!,'Sintese (2)'!$A25)</f>
        <v>#REF!</v>
      </c>
      <c r="U25" s="5" t="e">
        <f>SUMIFS(#REF!,#REF!,'Sintese (2)'!$U$1,#REF!,'Sintese (2)'!$A25)</f>
        <v>#REF!</v>
      </c>
      <c r="V25" s="12" t="e">
        <f>SUMIFS(#REF!,#REF!,'Sintese (2)'!$V$2,#REF!,'Sintese (2)'!$A25)+SUMIFS(#REF!,#REF!,'Sintese (2)'!$V$1,#REF!,'Sintese (2)'!$A25)+SUMIFS(#REF!,#REF!,'Sintese (2)'!$V$3,#REF!,'Sintese (2)'!$A25)+SUMIFS(#REF!,#REF!,'Sintese (2)'!$V$4,#REF!,'Sintese (2)'!$A25)</f>
        <v>#REF!</v>
      </c>
      <c r="W25" s="13" t="e">
        <f t="shared" si="5"/>
        <v>#REF!</v>
      </c>
      <c r="X25" s="5" t="e">
        <f>SUMIFS(#REF!,#REF!,'Sintese (2)'!$X$2,#REF!,'Sintese (2)'!$A25)+SUMIFS(#REF!,#REF!,'Sintese (2)'!$X$1,#REF!,'Sintese (2)'!$A25)</f>
        <v>#REF!</v>
      </c>
    </row>
    <row r="26" spans="1:24">
      <c r="A26" s="24" t="s">
        <v>15</v>
      </c>
      <c r="B26" s="5" t="e">
        <f>SUMIFS(#REF!,#REF!,'Sintese (2)'!$B$2,#REF!,'Sintese (2)'!$A26,#REF!,"&lt;&gt;peculio",#REF!,"&lt;&gt;adiantamento pecúlio")</f>
        <v>#REF!</v>
      </c>
      <c r="C26" s="5" t="e">
        <f>SUMIFS(#REF!,#REF!,'Sintese (2)'!$B$1,#REF!,'Sintese (2)'!$A26,#REF!,"&lt;&gt;peculio",#REF!,"&lt;&gt;adiantamento pecúlio")</f>
        <v>#REF!</v>
      </c>
      <c r="D26" s="5" t="e">
        <f>SUMIFS(#REF!,#REF!,'Sintese (2)'!$D$2,#REF!,'Sintese (2)'!$A26)+SUMIFS(#REF!,#REF!,'Sintese (2)'!$D$1,#REF!,'Sintese (2)'!$A26)+SUMIFS(#REF!,#REF!,'Sintese (2)'!$D$3,#REF!,'Sintese (2)'!$A26)</f>
        <v>#REF!</v>
      </c>
      <c r="E26" s="9" t="e">
        <f t="shared" si="2"/>
        <v>#REF!</v>
      </c>
      <c r="F26" s="5" t="e">
        <f>SUMIFS(#REF!,#REF!,'Sintese (2)'!$F$2,#REF!,'Sintese (2)'!$A26)+SUMIFS(#REF!,#REF!,'Sintese (2)'!$F$1,#REF!,'Sintese (2)'!$A26)+SUMIFS(#REF!,#REF!,'Sintese (2)'!$F$3,#REF!,'Sintese (2)'!$A26)+SUMIFS(#REF!,#REF!,'Sintese (2)'!$F$4,#REF!,'Sintese (2)'!$A26)-O26</f>
        <v>#REF!</v>
      </c>
      <c r="G26" s="5" t="e">
        <f>SUMIFS(#REF!,#REF!,'Sintese (2)'!$G$2,#REF!,'Sintese (2)'!$A26)+SUMIFS(#REF!,#REF!,'Sintese (2)'!$G$1,#REF!,'Sintese (2)'!$A26)</f>
        <v>#REF!</v>
      </c>
      <c r="H26" s="26" t="e">
        <f>SUMIFS(#REF!,#REF!,'Sintese (2)'!$H$2,#REF!,'Sintese (2)'!$A26)+SUMIFS(#REF!,#REF!,'Sintese (2)'!$H$1,#REF!,'Sintese (2)'!$A26)</f>
        <v>#REF!</v>
      </c>
      <c r="I26" s="5" t="e">
        <f>SUMIFS(#REF!,#REF!,'Sintese (2)'!$I$2,#REF!,'Sintese (2)'!$A26)+SUMIFS(#REF!,#REF!,'Sintese (2)'!$I$1,#REF!,'Sintese (2)'!$A26)</f>
        <v>#REF!</v>
      </c>
      <c r="J26" s="5" t="e">
        <f>SUMIFS(#REF!,#REF!,'Sintese (2)'!$J$1,#REF!,'Sintese (2)'!$A26)</f>
        <v>#REF!</v>
      </c>
      <c r="K26" s="9" t="e">
        <f t="shared" ref="K26:K32" si="8">F26+G26-H26-I26-J26</f>
        <v>#REF!</v>
      </c>
      <c r="L26" s="22" t="e">
        <f t="shared" ref="L26:L32" si="9">E26-K26</f>
        <v>#REF!</v>
      </c>
      <c r="M26" s="18" t="e">
        <f>SUMIFS(#REF!,#REF!,"provento",#REF!,"peculio",#REF!,'Sintese (2)'!$A26)</f>
        <v>#REF!</v>
      </c>
      <c r="N26" s="18" t="e">
        <f>SUMIFS(#REF!,#REF!,"provento",#REF!,"adiantamento pecúlio",#REF!,'Sintese (2)'!$A26,#REF!,'Sintese (2)'!$N$2)</f>
        <v>#REF!</v>
      </c>
      <c r="O26" s="18" t="e">
        <f>SUMIFS(#REF!,#REF!,"Desconto",#REF!,"adiantamento pecúlio",#REF!,'Sintese (2)'!$A26,#REF!,'Sintese (2)'!$O$1)-SUMIFS(#REF!,#REF!,"(-) devoluções de contribuições de Ativo",#REF!,"adiantamento pecúlio",#REF!,'Sintese (2)'!$A26)+SUMIFS(#REF!,#REF!,"peculio",#REF!,'Sintese (2)'!$O$1,#REF!,'Sintese (2)'!$A26)</f>
        <v>#REF!</v>
      </c>
      <c r="P26" s="10" t="e">
        <f t="shared" si="0"/>
        <v>#REF!</v>
      </c>
      <c r="Q26" s="10" t="e">
        <f t="shared" si="1"/>
        <v>#REF!</v>
      </c>
      <c r="R26" s="5" t="e">
        <f>SUMIFS(#REF!,#REF!,'Sintese (2)'!$R$2,#REF!,'Sintese (2)'!$A26)-SUMIFS(#REF!,#REF!,'Sintese (2)'!$R$1,#REF!,'Sintese (2)'!$A26)</f>
        <v>#REF!</v>
      </c>
      <c r="S26" s="5" t="e">
        <f>SUMIFS(#REF!,#REF!,'Sintese (2)'!$S$1,#REF!,'Sintese (2)'!$A26)</f>
        <v>#REF!</v>
      </c>
      <c r="T26" s="11" t="e">
        <f>SUMIFS(#REF!,#REF!,'Sintese (2)'!$T$2,#REF!,'Sintese (2)'!$A26)+SUMIFS(#REF!,#REF!,'Sintese (2)'!$T$1,#REF!,'Sintese (2)'!$A26)+SUMIFS(#REF!,#REF!,'Sintese (2)'!$T$3,#REF!,'Sintese (2)'!$A26)+SUMIFS(#REF!,#REF!,'Sintese (2)'!$T$4,#REF!,'Sintese (2)'!$A26)+SUMIFS(#REF!,#REF!,'Sintese (2)'!$T$5,#REF!,'Sintese (2)'!$A26)+SUMIFS(#REF!,#REF!,'Sintese (2)'!$T$6,#REF!,'Sintese (2)'!$A26)</f>
        <v>#REF!</v>
      </c>
      <c r="U26" s="5" t="e">
        <f>SUMIFS(#REF!,#REF!,'Sintese (2)'!$U$1,#REF!,'Sintese (2)'!$A26)</f>
        <v>#REF!</v>
      </c>
      <c r="V26" s="12" t="e">
        <f>SUMIFS(#REF!,#REF!,'Sintese (2)'!$V$2,#REF!,'Sintese (2)'!$A26)+SUMIFS(#REF!,#REF!,'Sintese (2)'!$V$1,#REF!,'Sintese (2)'!$A26)+SUMIFS(#REF!,#REF!,'Sintese (2)'!$V$3,#REF!,'Sintese (2)'!$A26)+SUMIFS(#REF!,#REF!,'Sintese (2)'!$V$4,#REF!,'Sintese (2)'!$A26)</f>
        <v>#REF!</v>
      </c>
      <c r="W26" s="13" t="e">
        <f t="shared" si="5"/>
        <v>#REF!</v>
      </c>
      <c r="X26" s="5" t="e">
        <f>SUMIFS(#REF!,#REF!,'Sintese (2)'!$X$2,#REF!,'Sintese (2)'!$A26)+SUMIFS(#REF!,#REF!,'Sintese (2)'!$X$1,#REF!,'Sintese (2)'!$A26)</f>
        <v>#REF!</v>
      </c>
    </row>
    <row r="27" spans="1:24">
      <c r="A27" s="14" t="s">
        <v>8</v>
      </c>
      <c r="B27" s="5" t="e">
        <f>SUMIFS(#REF!,#REF!,'Sintese (2)'!$B$2,#REF!,'Sintese (2)'!$A27,#REF!,"&lt;&gt;peculio",#REF!,"&lt;&gt;adiantamento pecúlio")</f>
        <v>#REF!</v>
      </c>
      <c r="C27" s="5" t="e">
        <f>SUMIFS(#REF!,#REF!,'Sintese (2)'!$B$1,#REF!,'Sintese (2)'!$A27,#REF!,"&lt;&gt;peculio",#REF!,"&lt;&gt;adiantamento pecúlio")</f>
        <v>#REF!</v>
      </c>
      <c r="D27" s="5" t="e">
        <f>SUMIFS(#REF!,#REF!,'Sintese (2)'!$D$2,#REF!,'Sintese (2)'!$A27)+SUMIFS(#REF!,#REF!,'Sintese (2)'!$D$1,#REF!,'Sintese (2)'!$A27)+SUMIFS(#REF!,#REF!,'Sintese (2)'!$D$3,#REF!,'Sintese (2)'!$A27)</f>
        <v>#REF!</v>
      </c>
      <c r="E27" s="9" t="e">
        <f t="shared" si="2"/>
        <v>#REF!</v>
      </c>
      <c r="F27" s="5" t="e">
        <f>SUMIFS(#REF!,#REF!,'Sintese (2)'!$F$2,#REF!,'Sintese (2)'!$A27)+SUMIFS(#REF!,#REF!,'Sintese (2)'!$F$1,#REF!,'Sintese (2)'!$A27)+SUMIFS(#REF!,#REF!,'Sintese (2)'!$F$3,#REF!,'Sintese (2)'!$A27)+SUMIFS(#REF!,#REF!,'Sintese (2)'!$F$4,#REF!,'Sintese (2)'!$A27)-O27</f>
        <v>#REF!</v>
      </c>
      <c r="G27" s="5" t="e">
        <f>SUMIFS(#REF!,#REF!,'Sintese (2)'!$G$2,#REF!,'Sintese (2)'!$A27)+SUMIFS(#REF!,#REF!,'Sintese (2)'!$G$1,#REF!,'Sintese (2)'!$A27)</f>
        <v>#REF!</v>
      </c>
      <c r="H27" s="26" t="e">
        <f>SUMIFS(#REF!,#REF!,'Sintese (2)'!$H$2,#REF!,'Sintese (2)'!$A27)+SUMIFS(#REF!,#REF!,'Sintese (2)'!$H$1,#REF!,'Sintese (2)'!$A27)</f>
        <v>#REF!</v>
      </c>
      <c r="I27" s="5" t="e">
        <f>SUMIFS(#REF!,#REF!,'Sintese (2)'!$I$2,#REF!,'Sintese (2)'!$A27)+SUMIFS(#REF!,#REF!,'Sintese (2)'!$I$1,#REF!,'Sintese (2)'!$A27)</f>
        <v>#REF!</v>
      </c>
      <c r="J27" s="5" t="e">
        <f>SUMIFS(#REF!,#REF!,'Sintese (2)'!$J$1,#REF!,'Sintese (2)'!$A27)</f>
        <v>#REF!</v>
      </c>
      <c r="K27" s="9" t="e">
        <f t="shared" si="8"/>
        <v>#REF!</v>
      </c>
      <c r="L27" s="22" t="e">
        <f t="shared" si="9"/>
        <v>#REF!</v>
      </c>
      <c r="M27" s="18" t="e">
        <f>SUMIFS(#REF!,#REF!,"provento",#REF!,"peculio",#REF!,'Sintese (2)'!$A27)</f>
        <v>#REF!</v>
      </c>
      <c r="N27" s="18" t="e">
        <f>SUMIFS(#REF!,#REF!,"provento",#REF!,"adiantamento pecúlio",#REF!,'Sintese (2)'!$A27,#REF!,'Sintese (2)'!$N$2)</f>
        <v>#REF!</v>
      </c>
      <c r="O27" s="18" t="e">
        <f>SUMIFS(#REF!,#REF!,"Desconto",#REF!,"adiantamento pecúlio",#REF!,'Sintese (2)'!$A27,#REF!,'Sintese (2)'!$O$1)-SUMIFS(#REF!,#REF!,"(-) devoluções de contribuições de Ativo",#REF!,"adiantamento pecúlio",#REF!,'Sintese (2)'!$A27)+SUMIFS(#REF!,#REF!,"peculio",#REF!,'Sintese (2)'!$O$1,#REF!,'Sintese (2)'!$A27)</f>
        <v>#REF!</v>
      </c>
      <c r="P27" s="10" t="e">
        <f t="shared" si="0"/>
        <v>#REF!</v>
      </c>
      <c r="Q27" s="10" t="e">
        <f t="shared" si="1"/>
        <v>#REF!</v>
      </c>
      <c r="R27" s="5" t="e">
        <f>SUMIFS(#REF!,#REF!,'Sintese (2)'!$R$2,#REF!,'Sintese (2)'!$A27)-SUMIFS(#REF!,#REF!,'Sintese (2)'!$R$1,#REF!,'Sintese (2)'!$A27)</f>
        <v>#REF!</v>
      </c>
      <c r="S27" s="5" t="e">
        <f>SUMIFS(#REF!,#REF!,'Sintese (2)'!$S$1,#REF!,'Sintese (2)'!$A27)</f>
        <v>#REF!</v>
      </c>
      <c r="T27" s="11" t="e">
        <f>SUMIFS(#REF!,#REF!,'Sintese (2)'!$T$2,#REF!,'Sintese (2)'!$A27)+SUMIFS(#REF!,#REF!,'Sintese (2)'!$T$1,#REF!,'Sintese (2)'!$A27)+SUMIFS(#REF!,#REF!,'Sintese (2)'!$T$3,#REF!,'Sintese (2)'!$A27)+SUMIFS(#REF!,#REF!,'Sintese (2)'!$T$4,#REF!,'Sintese (2)'!$A27)+SUMIFS(#REF!,#REF!,'Sintese (2)'!$T$5,#REF!,'Sintese (2)'!$A27)+SUMIFS(#REF!,#REF!,'Sintese (2)'!$T$6,#REF!,'Sintese (2)'!$A27)</f>
        <v>#REF!</v>
      </c>
      <c r="U27" s="5" t="e">
        <f>SUMIFS(#REF!,#REF!,'Sintese (2)'!$U$1,#REF!,'Sintese (2)'!$A27)</f>
        <v>#REF!</v>
      </c>
      <c r="V27" s="12" t="e">
        <f>SUMIFS(#REF!,#REF!,'Sintese (2)'!$V$2,#REF!,'Sintese (2)'!$A27)+SUMIFS(#REF!,#REF!,'Sintese (2)'!$V$1,#REF!,'Sintese (2)'!$A27)+SUMIFS(#REF!,#REF!,'Sintese (2)'!$V$3,#REF!,'Sintese (2)'!$A27)+SUMIFS(#REF!,#REF!,'Sintese (2)'!$V$4,#REF!,'Sintese (2)'!$A27)</f>
        <v>#REF!</v>
      </c>
      <c r="W27" s="13" t="e">
        <f t="shared" si="5"/>
        <v>#REF!</v>
      </c>
      <c r="X27" s="5" t="e">
        <f>SUMIFS(#REF!,#REF!,'Sintese (2)'!$X$2,#REF!,'Sintese (2)'!$A27)+SUMIFS(#REF!,#REF!,'Sintese (2)'!$X$1,#REF!,'Sintese (2)'!$A27)</f>
        <v>#REF!</v>
      </c>
    </row>
    <row r="28" spans="1:24">
      <c r="A28" s="14" t="s">
        <v>10</v>
      </c>
      <c r="B28" s="5" t="e">
        <f>SUMIFS(#REF!,#REF!,'Sintese (2)'!$B$2,#REF!,'Sintese (2)'!$A28,#REF!,"&lt;&gt;peculio",#REF!,"&lt;&gt;adiantamento pecúlio")</f>
        <v>#REF!</v>
      </c>
      <c r="C28" s="5" t="e">
        <f>SUMIFS(#REF!,#REF!,'Sintese (2)'!$B$1,#REF!,'Sintese (2)'!$A28,#REF!,"&lt;&gt;peculio",#REF!,"&lt;&gt;adiantamento pecúlio")</f>
        <v>#REF!</v>
      </c>
      <c r="D28" s="5" t="e">
        <f>SUMIFS(#REF!,#REF!,'Sintese (2)'!$D$2,#REF!,'Sintese (2)'!$A28)+SUMIFS(#REF!,#REF!,'Sintese (2)'!$D$1,#REF!,'Sintese (2)'!$A28)+SUMIFS(#REF!,#REF!,'Sintese (2)'!$D$3,#REF!,'Sintese (2)'!$A28)</f>
        <v>#REF!</v>
      </c>
      <c r="E28" s="9" t="e">
        <f t="shared" si="2"/>
        <v>#REF!</v>
      </c>
      <c r="F28" s="5" t="e">
        <f>SUMIFS(#REF!,#REF!,'Sintese (2)'!$F$2,#REF!,'Sintese (2)'!$A28)+SUMIFS(#REF!,#REF!,'Sintese (2)'!$F$1,#REF!,'Sintese (2)'!$A28)+SUMIFS(#REF!,#REF!,'Sintese (2)'!$F$3,#REF!,'Sintese (2)'!$A28)+SUMIFS(#REF!,#REF!,'Sintese (2)'!$F$4,#REF!,'Sintese (2)'!$A28)-O28</f>
        <v>#REF!</v>
      </c>
      <c r="G28" s="5" t="e">
        <f>SUMIFS(#REF!,#REF!,'Sintese (2)'!$G$2,#REF!,'Sintese (2)'!$A28)+SUMIFS(#REF!,#REF!,'Sintese (2)'!$G$1,#REF!,'Sintese (2)'!$A28)</f>
        <v>#REF!</v>
      </c>
      <c r="H28" s="5" t="e">
        <f>SUMIFS(#REF!,#REF!,'Sintese (2)'!$H$2,#REF!,'Sintese (2)'!$A28)+SUMIFS(#REF!,#REF!,'Sintese (2)'!$H$1,#REF!,'Sintese (2)'!$A28)</f>
        <v>#REF!</v>
      </c>
      <c r="I28" s="5" t="e">
        <f>SUMIFS(#REF!,#REF!,'Sintese (2)'!$I$2,#REF!,'Sintese (2)'!$A28)+SUMIFS(#REF!,#REF!,'Sintese (2)'!$I$1,#REF!,'Sintese (2)'!$A28)</f>
        <v>#REF!</v>
      </c>
      <c r="J28" s="5" t="e">
        <f>SUMIFS(#REF!,#REF!,'Sintese (2)'!$J$1,#REF!,'Sintese (2)'!$A28)</f>
        <v>#REF!</v>
      </c>
      <c r="K28" s="9" t="e">
        <f t="shared" si="8"/>
        <v>#REF!</v>
      </c>
      <c r="L28" s="22" t="e">
        <f t="shared" si="9"/>
        <v>#REF!</v>
      </c>
      <c r="M28" s="18" t="e">
        <f>SUMIFS(#REF!,#REF!,"provento",#REF!,"peculio",#REF!,'Sintese (2)'!$A28)</f>
        <v>#REF!</v>
      </c>
      <c r="N28" s="18" t="e">
        <f>SUMIFS(#REF!,#REF!,"provento",#REF!,"adiantamento pecúlio",#REF!,'Sintese (2)'!$A28,#REF!,'Sintese (2)'!$N$2)</f>
        <v>#REF!</v>
      </c>
      <c r="O28" s="18" t="e">
        <f>SUMIFS(#REF!,#REF!,"Desconto",#REF!,"adiantamento pecúlio",#REF!,'Sintese (2)'!$A28,#REF!,'Sintese (2)'!$O$1)-SUMIFS(#REF!,#REF!,"(-) devoluções de contribuições de Ativo",#REF!,"adiantamento pecúlio",#REF!,'Sintese (2)'!$A28)+SUMIFS(#REF!,#REF!,"peculio",#REF!,'Sintese (2)'!$O$1,#REF!,'Sintese (2)'!$A28)</f>
        <v>#REF!</v>
      </c>
      <c r="P28" s="10" t="e">
        <f t="shared" si="0"/>
        <v>#REF!</v>
      </c>
      <c r="Q28" s="10" t="e">
        <f t="shared" si="1"/>
        <v>#REF!</v>
      </c>
      <c r="R28" s="5" t="e">
        <f>SUMIFS(#REF!,#REF!,'Sintese (2)'!$R$2,#REF!,'Sintese (2)'!$A28)-SUMIFS(#REF!,#REF!,'Sintese (2)'!$R$1,#REF!,'Sintese (2)'!$A28)</f>
        <v>#REF!</v>
      </c>
      <c r="S28" s="5" t="e">
        <f>SUMIFS(#REF!,#REF!,'Sintese (2)'!$S$1,#REF!,'Sintese (2)'!$A28)</f>
        <v>#REF!</v>
      </c>
      <c r="T28" s="11" t="e">
        <f>SUMIFS(#REF!,#REF!,'Sintese (2)'!$T$2,#REF!,'Sintese (2)'!$A28)+SUMIFS(#REF!,#REF!,'Sintese (2)'!$T$1,#REF!,'Sintese (2)'!$A28)+SUMIFS(#REF!,#REF!,'Sintese (2)'!$T$3,#REF!,'Sintese (2)'!$A28)+SUMIFS(#REF!,#REF!,'Sintese (2)'!$T$4,#REF!,'Sintese (2)'!$A28)+SUMIFS(#REF!,#REF!,'Sintese (2)'!$T$5,#REF!,'Sintese (2)'!$A28)+SUMIFS(#REF!,#REF!,'Sintese (2)'!$T$6,#REF!,'Sintese (2)'!$A28)</f>
        <v>#REF!</v>
      </c>
      <c r="U28" s="5" t="e">
        <f>SUMIFS(#REF!,#REF!,'Sintese (2)'!$U$1,#REF!,'Sintese (2)'!$A28)</f>
        <v>#REF!</v>
      </c>
      <c r="V28" s="12" t="e">
        <f>SUMIFS(#REF!,#REF!,'Sintese (2)'!$V$2,#REF!,'Sintese (2)'!$A28)+SUMIFS(#REF!,#REF!,'Sintese (2)'!$V$1,#REF!,'Sintese (2)'!$A28)+SUMIFS(#REF!,#REF!,'Sintese (2)'!$V$3,#REF!,'Sintese (2)'!$A28)+SUMIFS(#REF!,#REF!,'Sintese (2)'!$V$4,#REF!,'Sintese (2)'!$A28)</f>
        <v>#REF!</v>
      </c>
      <c r="W28" s="13" t="e">
        <f t="shared" si="5"/>
        <v>#REF!</v>
      </c>
      <c r="X28" s="5" t="e">
        <f>SUMIFS(#REF!,#REF!,'Sintese (2)'!$X$2,#REF!,'Sintese (2)'!$A28)+SUMIFS(#REF!,#REF!,'Sintese (2)'!$X$1,#REF!,'Sintese (2)'!$A28)</f>
        <v>#REF!</v>
      </c>
    </row>
    <row r="29" spans="1:24">
      <c r="A29" s="14" t="s">
        <v>42</v>
      </c>
      <c r="B29" s="5" t="e">
        <f>SUMIFS(#REF!,#REF!,'Sintese (2)'!$B$2,#REF!,'Sintese (2)'!$A29,#REF!,"&lt;&gt;peculio",#REF!,"&lt;&gt;adiantamento pecúlio")</f>
        <v>#REF!</v>
      </c>
      <c r="C29" s="5" t="e">
        <f>SUMIFS(#REF!,#REF!,'Sintese (2)'!$B$1,#REF!,'Sintese (2)'!$A29,#REF!,"&lt;&gt;peculio",#REF!,"&lt;&gt;adiantamento pecúlio")</f>
        <v>#REF!</v>
      </c>
      <c r="D29" s="5" t="e">
        <f>SUMIFS(#REF!,#REF!,'Sintese (2)'!$D$2,#REF!,'Sintese (2)'!$A29)+SUMIFS(#REF!,#REF!,'Sintese (2)'!$D$1,#REF!,'Sintese (2)'!$A29)+SUMIFS(#REF!,#REF!,'Sintese (2)'!$D$3,#REF!,'Sintese (2)'!$A29)</f>
        <v>#REF!</v>
      </c>
      <c r="E29" s="9" t="e">
        <f t="shared" si="2"/>
        <v>#REF!</v>
      </c>
      <c r="F29" s="5" t="e">
        <f>SUMIFS(#REF!,#REF!,'Sintese (2)'!$F$2,#REF!,'Sintese (2)'!$A29)+SUMIFS(#REF!,#REF!,'Sintese (2)'!$F$1,#REF!,'Sintese (2)'!$A29)+SUMIFS(#REF!,#REF!,'Sintese (2)'!$F$3,#REF!,'Sintese (2)'!$A29)+SUMIFS(#REF!,#REF!,'Sintese (2)'!$F$4,#REF!,'Sintese (2)'!$A29)-O29</f>
        <v>#REF!</v>
      </c>
      <c r="G29" s="5" t="e">
        <f>SUMIFS(#REF!,#REF!,'Sintese (2)'!$G$2,#REF!,'Sintese (2)'!$A29)+SUMIFS(#REF!,#REF!,'Sintese (2)'!$G$1,#REF!,'Sintese (2)'!$A29)</f>
        <v>#REF!</v>
      </c>
      <c r="H29" s="5" t="e">
        <f>SUMIFS(#REF!,#REF!,'Sintese (2)'!$H$2,#REF!,'Sintese (2)'!$A29)+SUMIFS(#REF!,#REF!,'Sintese (2)'!$H$1,#REF!,'Sintese (2)'!$A29)</f>
        <v>#REF!</v>
      </c>
      <c r="I29" s="5" t="e">
        <f>SUMIFS(#REF!,#REF!,'Sintese (2)'!$I$2,#REF!,'Sintese (2)'!$A29)+SUMIFS(#REF!,#REF!,'Sintese (2)'!$I$1,#REF!,'Sintese (2)'!$A29)</f>
        <v>#REF!</v>
      </c>
      <c r="J29" s="5" t="e">
        <f>SUMIFS(#REF!,#REF!,'Sintese (2)'!$J$1,#REF!,'Sintese (2)'!$A29)</f>
        <v>#REF!</v>
      </c>
      <c r="K29" s="9" t="e">
        <f t="shared" si="8"/>
        <v>#REF!</v>
      </c>
      <c r="L29" s="22" t="e">
        <f t="shared" si="9"/>
        <v>#REF!</v>
      </c>
      <c r="M29" s="18" t="e">
        <f>SUMIFS(#REF!,#REF!,"provento",#REF!,"peculio",#REF!,'Sintese (2)'!$A29)</f>
        <v>#REF!</v>
      </c>
      <c r="N29" s="18" t="e">
        <f>SUMIFS(#REF!,#REF!,"provento",#REF!,"adiantamento pecúlio",#REF!,'Sintese (2)'!$A29,#REF!,'Sintese (2)'!$N$2)</f>
        <v>#REF!</v>
      </c>
      <c r="O29" s="18" t="e">
        <f>SUMIFS(#REF!,#REF!,"Desconto",#REF!,"adiantamento pecúlio",#REF!,'Sintese (2)'!$A29,#REF!,'Sintese (2)'!$O$1)-SUMIFS(#REF!,#REF!,"(-) devoluções de contribuições de Ativo",#REF!,"adiantamento pecúlio",#REF!,'Sintese (2)'!$A29)+SUMIFS(#REF!,#REF!,"peculio",#REF!,'Sintese (2)'!$O$1,#REF!,'Sintese (2)'!$A29)</f>
        <v>#REF!</v>
      </c>
      <c r="P29" s="10" t="e">
        <f t="shared" si="0"/>
        <v>#REF!</v>
      </c>
      <c r="Q29" s="10" t="e">
        <f t="shared" si="1"/>
        <v>#REF!</v>
      </c>
      <c r="R29" s="5" t="e">
        <f>SUMIFS(#REF!,#REF!,'Sintese (2)'!$R$2,#REF!,'Sintese (2)'!$A29)-SUMIFS(#REF!,#REF!,'Sintese (2)'!$R$1,#REF!,'Sintese (2)'!$A29)</f>
        <v>#REF!</v>
      </c>
      <c r="S29" s="5" t="e">
        <f>SUMIFS(#REF!,#REF!,'Sintese (2)'!$S$1,#REF!,'Sintese (2)'!$A29)</f>
        <v>#REF!</v>
      </c>
      <c r="T29" s="11" t="e">
        <f>SUMIFS(#REF!,#REF!,'Sintese (2)'!$T$2,#REF!,'Sintese (2)'!$A29)+SUMIFS(#REF!,#REF!,'Sintese (2)'!$T$1,#REF!,'Sintese (2)'!$A29)+SUMIFS(#REF!,#REF!,'Sintese (2)'!$T$3,#REF!,'Sintese (2)'!$A29)+SUMIFS(#REF!,#REF!,'Sintese (2)'!$T$4,#REF!,'Sintese (2)'!$A29)+SUMIFS(#REF!,#REF!,'Sintese (2)'!$T$5,#REF!,'Sintese (2)'!$A29)+SUMIFS(#REF!,#REF!,'Sintese (2)'!$T$6,#REF!,'Sintese (2)'!$A29)</f>
        <v>#REF!</v>
      </c>
      <c r="U29" s="5" t="e">
        <f>SUMIFS(#REF!,#REF!,'Sintese (2)'!$U$1,#REF!,'Sintese (2)'!$A29)</f>
        <v>#REF!</v>
      </c>
      <c r="V29" s="12" t="e">
        <f>SUMIFS(#REF!,#REF!,'Sintese (2)'!$V$2,#REF!,'Sintese (2)'!$A29)+SUMIFS(#REF!,#REF!,'Sintese (2)'!$V$1,#REF!,'Sintese (2)'!$A29)+SUMIFS(#REF!,#REF!,'Sintese (2)'!$V$3,#REF!,'Sintese (2)'!$A29)+SUMIFS(#REF!,#REF!,'Sintese (2)'!$V$4,#REF!,'Sintese (2)'!$A29)</f>
        <v>#REF!</v>
      </c>
      <c r="W29" s="13" t="e">
        <f t="shared" si="5"/>
        <v>#REF!</v>
      </c>
      <c r="X29" s="5" t="e">
        <f>SUMIFS(#REF!,#REF!,'Sintese (2)'!$X$2,#REF!,'Sintese (2)'!$A29)+SUMIFS(#REF!,#REF!,'Sintese (2)'!$X$1,#REF!,'Sintese (2)'!$A29)</f>
        <v>#REF!</v>
      </c>
    </row>
    <row r="30" spans="1:24">
      <c r="A30" s="14" t="s">
        <v>11</v>
      </c>
      <c r="B30" s="5" t="e">
        <f>SUMIFS(#REF!,#REF!,'Sintese (2)'!$B$2,#REF!,'Sintese (2)'!$A30,#REF!,"&lt;&gt;peculio",#REF!,"&lt;&gt;adiantamento pecúlio")</f>
        <v>#REF!</v>
      </c>
      <c r="C30" s="5" t="e">
        <f>SUMIFS(#REF!,#REF!,'Sintese (2)'!$B$1,#REF!,'Sintese (2)'!$A30,#REF!,"&lt;&gt;peculio",#REF!,"&lt;&gt;adiantamento pecúlio")</f>
        <v>#REF!</v>
      </c>
      <c r="D30" s="5" t="e">
        <f>SUMIFS(#REF!,#REF!,'Sintese (2)'!$D$2,#REF!,'Sintese (2)'!$A30)+SUMIFS(#REF!,#REF!,'Sintese (2)'!$D$1,#REF!,'Sintese (2)'!$A30)+SUMIFS(#REF!,#REF!,'Sintese (2)'!$D$3,#REF!,'Sintese (2)'!$A30)</f>
        <v>#REF!</v>
      </c>
      <c r="E30" s="9" t="e">
        <f t="shared" si="2"/>
        <v>#REF!</v>
      </c>
      <c r="F30" s="5" t="e">
        <f>SUMIFS(#REF!,#REF!,'Sintese (2)'!$F$2,#REF!,'Sintese (2)'!$A30)+SUMIFS(#REF!,#REF!,'Sintese (2)'!$F$1,#REF!,'Sintese (2)'!$A30)+SUMIFS(#REF!,#REF!,'Sintese (2)'!$F$3,#REF!,'Sintese (2)'!$A30)+SUMIFS(#REF!,#REF!,'Sintese (2)'!$F$4,#REF!,'Sintese (2)'!$A30)-O30</f>
        <v>#REF!</v>
      </c>
      <c r="G30" s="5" t="e">
        <f>SUMIFS(#REF!,#REF!,'Sintese (2)'!$G$2,#REF!,'Sintese (2)'!$A30)+SUMIFS(#REF!,#REF!,'Sintese (2)'!$G$1,#REF!,'Sintese (2)'!$A30)</f>
        <v>#REF!</v>
      </c>
      <c r="H30" s="5" t="e">
        <f>SUMIFS(#REF!,#REF!,'Sintese (2)'!$H$2,#REF!,'Sintese (2)'!$A30)+SUMIFS(#REF!,#REF!,'Sintese (2)'!$H$1,#REF!,'Sintese (2)'!$A30)</f>
        <v>#REF!</v>
      </c>
      <c r="I30" s="5" t="e">
        <f>SUMIFS(#REF!,#REF!,'Sintese (2)'!$I$2,#REF!,'Sintese (2)'!$A30)+SUMIFS(#REF!,#REF!,'Sintese (2)'!$I$1,#REF!,'Sintese (2)'!$A30)</f>
        <v>#REF!</v>
      </c>
      <c r="J30" s="5" t="e">
        <f>SUMIFS(#REF!,#REF!,'Sintese (2)'!$J$1,#REF!,'Sintese (2)'!$A30)</f>
        <v>#REF!</v>
      </c>
      <c r="K30" s="9" t="e">
        <f t="shared" si="8"/>
        <v>#REF!</v>
      </c>
      <c r="L30" s="22" t="e">
        <f t="shared" si="9"/>
        <v>#REF!</v>
      </c>
      <c r="M30" s="18" t="e">
        <f>SUMIFS(#REF!,#REF!,"provento",#REF!,"peculio",#REF!,'Sintese (2)'!$A30)</f>
        <v>#REF!</v>
      </c>
      <c r="N30" s="18" t="e">
        <f>SUMIFS(#REF!,#REF!,"provento",#REF!,"adiantamento pecúlio",#REF!,'Sintese (2)'!$A30,#REF!,'Sintese (2)'!$N$2)</f>
        <v>#REF!</v>
      </c>
      <c r="O30" s="18" t="e">
        <f>SUMIFS(#REF!,#REF!,"Desconto",#REF!,"adiantamento pecúlio",#REF!,'Sintese (2)'!$A30,#REF!,'Sintese (2)'!$O$1)-SUMIFS(#REF!,#REF!,"(-) devoluções de contribuições de Ativo",#REF!,"adiantamento pecúlio",#REF!,'Sintese (2)'!$A30)+SUMIFS(#REF!,#REF!,"peculio",#REF!,'Sintese (2)'!$O$1,#REF!,'Sintese (2)'!$A30)</f>
        <v>#REF!</v>
      </c>
      <c r="P30" s="10" t="e">
        <f t="shared" si="0"/>
        <v>#REF!</v>
      </c>
      <c r="Q30" s="10" t="e">
        <f t="shared" si="1"/>
        <v>#REF!</v>
      </c>
      <c r="R30" s="5" t="e">
        <f>SUMIFS(#REF!,#REF!,'Sintese (2)'!$R$2,#REF!,'Sintese (2)'!$A30)-SUMIFS(#REF!,#REF!,'Sintese (2)'!$R$1,#REF!,'Sintese (2)'!$A30)</f>
        <v>#REF!</v>
      </c>
      <c r="S30" s="5" t="e">
        <f>SUMIFS(#REF!,#REF!,'Sintese (2)'!$S$1,#REF!,'Sintese (2)'!$A30)</f>
        <v>#REF!</v>
      </c>
      <c r="T30" s="11" t="e">
        <f>SUMIFS(#REF!,#REF!,'Sintese (2)'!$T$2,#REF!,'Sintese (2)'!$A30)+SUMIFS(#REF!,#REF!,'Sintese (2)'!$T$1,#REF!,'Sintese (2)'!$A30)+SUMIFS(#REF!,#REF!,'Sintese (2)'!$T$3,#REF!,'Sintese (2)'!$A30)+SUMIFS(#REF!,#REF!,'Sintese (2)'!$T$4,#REF!,'Sintese (2)'!$A30)+SUMIFS(#REF!,#REF!,'Sintese (2)'!$T$5,#REF!,'Sintese (2)'!$A30)+SUMIFS(#REF!,#REF!,'Sintese (2)'!$T$6,#REF!,'Sintese (2)'!$A30)</f>
        <v>#REF!</v>
      </c>
      <c r="U30" s="5" t="e">
        <f>SUMIFS(#REF!,#REF!,'Sintese (2)'!$U$1,#REF!,'Sintese (2)'!$A30)</f>
        <v>#REF!</v>
      </c>
      <c r="V30" s="12" t="e">
        <f>SUMIFS(#REF!,#REF!,'Sintese (2)'!$V$2,#REF!,'Sintese (2)'!$A30)+SUMIFS(#REF!,#REF!,'Sintese (2)'!$V$1,#REF!,'Sintese (2)'!$A30)+SUMIFS(#REF!,#REF!,'Sintese (2)'!$V$3,#REF!,'Sintese (2)'!$A30)+SUMIFS(#REF!,#REF!,'Sintese (2)'!$V$4,#REF!,'Sintese (2)'!$A30)</f>
        <v>#REF!</v>
      </c>
      <c r="W30" s="13" t="e">
        <f t="shared" si="5"/>
        <v>#REF!</v>
      </c>
      <c r="X30" s="5" t="e">
        <f>SUMIFS(#REF!,#REF!,'Sintese (2)'!$X$2,#REF!,'Sintese (2)'!$A30)+SUMIFS(#REF!,#REF!,'Sintese (2)'!$X$1,#REF!,'Sintese (2)'!$A30)</f>
        <v>#REF!</v>
      </c>
    </row>
    <row r="31" spans="1:24">
      <c r="A31" s="14" t="s">
        <v>9</v>
      </c>
      <c r="B31" s="5" t="e">
        <f>SUMIFS(#REF!,#REF!,'Sintese (2)'!$B$2,#REF!,'Sintese (2)'!$A31,#REF!,"&lt;&gt;peculio",#REF!,"&lt;&gt;adiantamento pecúlio")</f>
        <v>#REF!</v>
      </c>
      <c r="C31" s="5" t="e">
        <f>SUMIFS(#REF!,#REF!,'Sintese (2)'!$B$1,#REF!,'Sintese (2)'!$A31,#REF!,"&lt;&gt;peculio",#REF!,"&lt;&gt;adiantamento pecúlio")</f>
        <v>#REF!</v>
      </c>
      <c r="D31" s="5" t="e">
        <f>SUMIFS(#REF!,#REF!,'Sintese (2)'!$D$2,#REF!,'Sintese (2)'!$A31)+SUMIFS(#REF!,#REF!,'Sintese (2)'!$D$1,#REF!,'Sintese (2)'!$A31)+SUMIFS(#REF!,#REF!,'Sintese (2)'!$D$3,#REF!,'Sintese (2)'!$A31)</f>
        <v>#REF!</v>
      </c>
      <c r="E31" s="9" t="e">
        <f t="shared" si="2"/>
        <v>#REF!</v>
      </c>
      <c r="F31" s="5" t="e">
        <f>SUMIFS(#REF!,#REF!,'Sintese (2)'!$F$2,#REF!,'Sintese (2)'!$A31)+SUMIFS(#REF!,#REF!,'Sintese (2)'!$F$1,#REF!,'Sintese (2)'!$A31)+SUMIFS(#REF!,#REF!,'Sintese (2)'!$F$3,#REF!,'Sintese (2)'!$A31)+SUMIFS(#REF!,#REF!,'Sintese (2)'!$F$4,#REF!,'Sintese (2)'!$A31)-O31</f>
        <v>#REF!</v>
      </c>
      <c r="G31" s="5" t="e">
        <f>SUMIFS(#REF!,#REF!,'Sintese (2)'!$G$2,#REF!,'Sintese (2)'!$A31)+SUMIFS(#REF!,#REF!,'Sintese (2)'!$G$1,#REF!,'Sintese (2)'!$A31)</f>
        <v>#REF!</v>
      </c>
      <c r="H31" s="5" t="e">
        <f>SUMIFS(#REF!,#REF!,'Sintese (2)'!$H$2,#REF!,'Sintese (2)'!$A31)+SUMIFS(#REF!,#REF!,'Sintese (2)'!$H$1,#REF!,'Sintese (2)'!$A31)</f>
        <v>#REF!</v>
      </c>
      <c r="I31" s="5" t="e">
        <f>SUMIFS(#REF!,#REF!,'Sintese (2)'!$I$2,#REF!,'Sintese (2)'!$A31)+SUMIFS(#REF!,#REF!,'Sintese (2)'!$I$1,#REF!,'Sintese (2)'!$A31)</f>
        <v>#REF!</v>
      </c>
      <c r="J31" s="5" t="e">
        <f>SUMIFS(#REF!,#REF!,'Sintese (2)'!$J$1,#REF!,'Sintese (2)'!$A31)</f>
        <v>#REF!</v>
      </c>
      <c r="K31" s="9" t="e">
        <f t="shared" si="8"/>
        <v>#REF!</v>
      </c>
      <c r="L31" s="22" t="e">
        <f t="shared" si="9"/>
        <v>#REF!</v>
      </c>
      <c r="M31" s="18" t="e">
        <f>SUMIFS(#REF!,#REF!,"provento",#REF!,"peculio",#REF!,'Sintese (2)'!$A31)</f>
        <v>#REF!</v>
      </c>
      <c r="N31" s="18" t="e">
        <f>SUMIFS(#REF!,#REF!,"provento",#REF!,"adiantamento pecúlio",#REF!,'Sintese (2)'!$A31,#REF!,'Sintese (2)'!$N$2)</f>
        <v>#REF!</v>
      </c>
      <c r="O31" s="18" t="e">
        <f>SUMIFS(#REF!,#REF!,"Desconto",#REF!,"adiantamento pecúlio",#REF!,'Sintese (2)'!$A31,#REF!,'Sintese (2)'!$O$1)-SUMIFS(#REF!,#REF!,"(-) devoluções de contribuições de Ativo",#REF!,"adiantamento pecúlio",#REF!,'Sintese (2)'!$A31)+SUMIFS(#REF!,#REF!,"peculio",#REF!,'Sintese (2)'!$O$1,#REF!,'Sintese (2)'!$A31)</f>
        <v>#REF!</v>
      </c>
      <c r="P31" s="10" t="e">
        <f t="shared" si="0"/>
        <v>#REF!</v>
      </c>
      <c r="Q31" s="10" t="e">
        <f t="shared" si="1"/>
        <v>#REF!</v>
      </c>
      <c r="R31" s="5" t="e">
        <f>SUMIFS(#REF!,#REF!,'Sintese (2)'!$R$2,#REF!,'Sintese (2)'!$A31)-SUMIFS(#REF!,#REF!,'Sintese (2)'!$R$1,#REF!,'Sintese (2)'!$A31)</f>
        <v>#REF!</v>
      </c>
      <c r="S31" s="5" t="e">
        <f>SUMIFS(#REF!,#REF!,'Sintese (2)'!$S$1,#REF!,'Sintese (2)'!$A31)</f>
        <v>#REF!</v>
      </c>
      <c r="T31" s="11" t="e">
        <f>SUMIFS(#REF!,#REF!,'Sintese (2)'!$T$2,#REF!,'Sintese (2)'!$A31)+SUMIFS(#REF!,#REF!,'Sintese (2)'!$T$1,#REF!,'Sintese (2)'!$A31)+SUMIFS(#REF!,#REF!,'Sintese (2)'!$T$3,#REF!,'Sintese (2)'!$A31)+SUMIFS(#REF!,#REF!,'Sintese (2)'!$T$4,#REF!,'Sintese (2)'!$A31)+SUMIFS(#REF!,#REF!,'Sintese (2)'!$T$5,#REF!,'Sintese (2)'!$A31)+SUMIFS(#REF!,#REF!,'Sintese (2)'!$T$6,#REF!,'Sintese (2)'!$A31)</f>
        <v>#REF!</v>
      </c>
      <c r="U31" s="5" t="e">
        <f>SUMIFS(#REF!,#REF!,'Sintese (2)'!$U$1,#REF!,'Sintese (2)'!$A31)</f>
        <v>#REF!</v>
      </c>
      <c r="V31" s="12" t="e">
        <f>SUMIFS(#REF!,#REF!,'Sintese (2)'!$V$2,#REF!,'Sintese (2)'!$A31)+SUMIFS(#REF!,#REF!,'Sintese (2)'!$V$1,#REF!,'Sintese (2)'!$A31)+SUMIFS(#REF!,#REF!,'Sintese (2)'!$V$3,#REF!,'Sintese (2)'!$A31)+SUMIFS(#REF!,#REF!,'Sintese (2)'!$V$4,#REF!,'Sintese (2)'!$A31)</f>
        <v>#REF!</v>
      </c>
      <c r="W31" s="13" t="e">
        <f t="shared" si="5"/>
        <v>#REF!</v>
      </c>
      <c r="X31" s="5" t="e">
        <f>SUMIFS(#REF!,#REF!,'Sintese (2)'!$X$2,#REF!,'Sintese (2)'!$A31)+SUMIFS(#REF!,#REF!,'Sintese (2)'!$X$1,#REF!,'Sintese (2)'!$A31)</f>
        <v>#REF!</v>
      </c>
    </row>
    <row r="32" spans="1:24">
      <c r="A32" s="14" t="s">
        <v>66</v>
      </c>
      <c r="B32" s="5" t="e">
        <f>SUMIFS(#REF!,#REF!,'Sintese (2)'!$B$2,#REF!,'Sintese (2)'!$A32,#REF!,"&lt;&gt;peculio",#REF!,"&lt;&gt;adiantamento pecúlio")</f>
        <v>#REF!</v>
      </c>
      <c r="C32" s="5" t="e">
        <f>SUMIFS(#REF!,#REF!,'Sintese (2)'!$B$1,#REF!,'Sintese (2)'!$A32,#REF!,"&lt;&gt;peculio",#REF!,"&lt;&gt;adiantamento pecúlio")</f>
        <v>#REF!</v>
      </c>
      <c r="D32" s="5" t="e">
        <f>SUMIFS(#REF!,#REF!,'Sintese (2)'!$D$2,#REF!,'Sintese (2)'!$A32)+SUMIFS(#REF!,#REF!,'Sintese (2)'!$D$1,#REF!,'Sintese (2)'!$A32)+SUMIFS(#REF!,#REF!,'Sintese (2)'!$D$3,#REF!,'Sintese (2)'!$A32)</f>
        <v>#REF!</v>
      </c>
      <c r="E32" s="9" t="e">
        <f t="shared" si="2"/>
        <v>#REF!</v>
      </c>
      <c r="F32" s="5" t="e">
        <f>SUMIFS(#REF!,#REF!,'Sintese (2)'!$F$2,#REF!,'Sintese (2)'!$A32)+SUMIFS(#REF!,#REF!,'Sintese (2)'!$F$1,#REF!,'Sintese (2)'!$A32)+SUMIFS(#REF!,#REF!,'Sintese (2)'!$F$3,#REF!,'Sintese (2)'!$A32)+SUMIFS(#REF!,#REF!,'Sintese (2)'!$F$4,#REF!,'Sintese (2)'!$A32)-O32</f>
        <v>#REF!</v>
      </c>
      <c r="G32" s="5" t="e">
        <f>SUMIFS(#REF!,#REF!,'Sintese (2)'!$G$2,#REF!,'Sintese (2)'!$A32)+SUMIFS(#REF!,#REF!,'Sintese (2)'!$G$1,#REF!,'Sintese (2)'!$A32)</f>
        <v>#REF!</v>
      </c>
      <c r="H32" s="5" t="e">
        <f>SUMIFS(#REF!,#REF!,'Sintese (2)'!$H$2,#REF!,'Sintese (2)'!$A32)+SUMIFS(#REF!,#REF!,'Sintese (2)'!$H$1,#REF!,'Sintese (2)'!$A32)</f>
        <v>#REF!</v>
      </c>
      <c r="I32" s="5" t="e">
        <f>SUMIFS(#REF!,#REF!,'Sintese (2)'!$I$2,#REF!,'Sintese (2)'!$A32)+SUMIFS(#REF!,#REF!,'Sintese (2)'!$I$1,#REF!,'Sintese (2)'!$A32)</f>
        <v>#REF!</v>
      </c>
      <c r="J32" s="5" t="e">
        <f>SUMIFS(#REF!,#REF!,'Sintese (2)'!$J$1,#REF!,'Sintese (2)'!$A32)</f>
        <v>#REF!</v>
      </c>
      <c r="K32" s="9" t="e">
        <f t="shared" si="8"/>
        <v>#REF!</v>
      </c>
      <c r="L32" s="22" t="e">
        <f t="shared" si="9"/>
        <v>#REF!</v>
      </c>
      <c r="M32" s="18" t="e">
        <f>SUMIFS(#REF!,#REF!,"provento",#REF!,"peculio",#REF!,'Sintese (2)'!$A32)</f>
        <v>#REF!</v>
      </c>
      <c r="N32" s="18" t="e">
        <f>SUMIFS(#REF!,#REF!,"provento",#REF!,"adiantamento pecúlio",#REF!,'Sintese (2)'!$A32,#REF!,'Sintese (2)'!$N$2)</f>
        <v>#REF!</v>
      </c>
      <c r="O32" s="18" t="e">
        <f>SUMIFS(#REF!,#REF!,"Desconto",#REF!,"adiantamento pecúlio",#REF!,'Sintese (2)'!$A32,#REF!,'Sintese (2)'!$O$1)-SUMIFS(#REF!,#REF!,"(-) devoluções de contribuições de Ativo",#REF!,"adiantamento pecúlio",#REF!,'Sintese (2)'!$A32)+SUMIFS(#REF!,#REF!,"peculio",#REF!,'Sintese (2)'!$O$1,#REF!,'Sintese (2)'!$A32)</f>
        <v>#REF!</v>
      </c>
      <c r="P32" s="10" t="e">
        <f t="shared" si="0"/>
        <v>#REF!</v>
      </c>
      <c r="Q32" s="10" t="e">
        <f t="shared" si="1"/>
        <v>#REF!</v>
      </c>
      <c r="R32" s="5" t="e">
        <f>SUMIFS(#REF!,#REF!,'Sintese (2)'!$R$2,#REF!,'Sintese (2)'!$A32)-SUMIFS(#REF!,#REF!,'Sintese (2)'!$R$1,#REF!,'Sintese (2)'!$A32)</f>
        <v>#REF!</v>
      </c>
      <c r="S32" s="5" t="e">
        <f>SUMIFS(#REF!,#REF!,'Sintese (2)'!$S$1,#REF!,'Sintese (2)'!$A32)</f>
        <v>#REF!</v>
      </c>
      <c r="T32" s="11" t="e">
        <f>SUMIFS(#REF!,#REF!,'Sintese (2)'!$T$2,#REF!,'Sintese (2)'!$A32)+SUMIFS(#REF!,#REF!,'Sintese (2)'!$T$1,#REF!,'Sintese (2)'!$A32)+SUMIFS(#REF!,#REF!,'Sintese (2)'!$T$3,#REF!,'Sintese (2)'!$A32)+SUMIFS(#REF!,#REF!,'Sintese (2)'!$T$4,#REF!,'Sintese (2)'!$A32)+SUMIFS(#REF!,#REF!,'Sintese (2)'!$T$5,#REF!,'Sintese (2)'!$A32)+SUMIFS(#REF!,#REF!,'Sintese (2)'!$T$6,#REF!,'Sintese (2)'!$A32)</f>
        <v>#REF!</v>
      </c>
      <c r="U32" s="5" t="e">
        <f>SUMIFS(#REF!,#REF!,'Sintese (2)'!$U$1,#REF!,'Sintese (2)'!$A32)</f>
        <v>#REF!</v>
      </c>
      <c r="V32" s="12" t="e">
        <f>SUMIFS(#REF!,#REF!,'Sintese (2)'!$V$2,#REF!,'Sintese (2)'!$A32)+SUMIFS(#REF!,#REF!,'Sintese (2)'!$V$1,#REF!,'Sintese (2)'!$A32)+SUMIFS(#REF!,#REF!,'Sintese (2)'!$V$3,#REF!,'Sintese (2)'!$A32)+SUMIFS(#REF!,#REF!,'Sintese (2)'!$V$4,#REF!,'Sintese (2)'!$A32)</f>
        <v>#REF!</v>
      </c>
      <c r="W32" s="13" t="e">
        <f t="shared" si="5"/>
        <v>#REF!</v>
      </c>
      <c r="X32" s="5" t="e">
        <f>SUMIFS(#REF!,#REF!,'Sintese (2)'!$X$2,#REF!,'Sintese (2)'!$A32)+SUMIFS(#REF!,#REF!,'Sintese (2)'!$X$1,#REF!,'Sintese (2)'!$A32)</f>
        <v>#REF!</v>
      </c>
    </row>
    <row r="33" spans="1:24">
      <c r="A33" s="16" t="s">
        <v>67</v>
      </c>
      <c r="B33" s="17" t="e">
        <f t="shared" ref="B33:X33" si="10">SUM(B11:B32)</f>
        <v>#REF!</v>
      </c>
      <c r="C33" s="17" t="e">
        <f t="shared" si="10"/>
        <v>#REF!</v>
      </c>
      <c r="D33" s="17" t="e">
        <f t="shared" si="10"/>
        <v>#REF!</v>
      </c>
      <c r="E33" s="17" t="e">
        <f t="shared" si="10"/>
        <v>#REF!</v>
      </c>
      <c r="F33" s="17" t="e">
        <f t="shared" si="10"/>
        <v>#REF!</v>
      </c>
      <c r="G33" s="17" t="e">
        <f t="shared" si="10"/>
        <v>#REF!</v>
      </c>
      <c r="H33" s="17" t="e">
        <f t="shared" si="10"/>
        <v>#REF!</v>
      </c>
      <c r="I33" s="17" t="e">
        <f t="shared" si="10"/>
        <v>#REF!</v>
      </c>
      <c r="J33" s="17" t="e">
        <f t="shared" si="10"/>
        <v>#REF!</v>
      </c>
      <c r="K33" s="17" t="e">
        <f t="shared" si="10"/>
        <v>#REF!</v>
      </c>
      <c r="L33" s="17" t="e">
        <f t="shared" si="10"/>
        <v>#REF!</v>
      </c>
      <c r="M33" s="17" t="e">
        <f t="shared" si="10"/>
        <v>#REF!</v>
      </c>
      <c r="N33" s="17" t="e">
        <f t="shared" si="10"/>
        <v>#REF!</v>
      </c>
      <c r="O33" s="17" t="e">
        <f t="shared" si="10"/>
        <v>#REF!</v>
      </c>
      <c r="P33" s="17" t="e">
        <f t="shared" si="10"/>
        <v>#REF!</v>
      </c>
      <c r="Q33" s="17" t="e">
        <f t="shared" si="10"/>
        <v>#REF!</v>
      </c>
      <c r="R33" s="17" t="e">
        <f t="shared" si="10"/>
        <v>#REF!</v>
      </c>
      <c r="S33" s="17" t="e">
        <f t="shared" si="10"/>
        <v>#REF!</v>
      </c>
      <c r="T33" s="17" t="e">
        <f t="shared" si="10"/>
        <v>#REF!</v>
      </c>
      <c r="U33" s="17" t="e">
        <f t="shared" si="10"/>
        <v>#REF!</v>
      </c>
      <c r="V33" s="17" t="e">
        <f t="shared" si="10"/>
        <v>#REF!</v>
      </c>
      <c r="W33" s="17" t="e">
        <f t="shared" si="10"/>
        <v>#REF!</v>
      </c>
      <c r="X33" s="17" t="e">
        <f t="shared" si="10"/>
        <v>#REF!</v>
      </c>
    </row>
    <row r="34" spans="1:2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24" t="s">
        <v>74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E38" s="3"/>
      <c r="M38" s="3"/>
    </row>
    <row r="39" spans="1:24">
      <c r="E39" s="3"/>
    </row>
    <row r="40" spans="1:24">
      <c r="C40" s="1"/>
      <c r="D40" s="1"/>
      <c r="E40" s="3"/>
      <c r="F40" s="1"/>
      <c r="G40" s="3"/>
      <c r="I40" s="3"/>
    </row>
    <row r="42" spans="1:24">
      <c r="F42" s="3"/>
    </row>
  </sheetData>
  <autoFilter ref="A10:X10"/>
  <mergeCells count="1">
    <mergeCell ref="A8:X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"/>
  <sheetViews>
    <sheetView tabSelected="1" workbookViewId="0">
      <selection activeCell="C20" sqref="B19:C20"/>
    </sheetView>
  </sheetViews>
  <sheetFormatPr defaultRowHeight="15"/>
  <cols>
    <col min="1" max="1" width="14" bestFit="1" customWidth="1"/>
    <col min="2" max="2" width="45.140625" bestFit="1" customWidth="1"/>
    <col min="3" max="3" width="39.42578125" bestFit="1" customWidth="1"/>
    <col min="4" max="4" width="22.140625" bestFit="1" customWidth="1"/>
    <col min="5" max="5" width="16.42578125" bestFit="1" customWidth="1"/>
  </cols>
  <sheetData>
    <row r="1" spans="1:4">
      <c r="A1" s="32" t="s">
        <v>505</v>
      </c>
      <c r="B1" s="33"/>
      <c r="C1" s="33"/>
      <c r="D1" s="33"/>
    </row>
    <row r="2" spans="1:4">
      <c r="A2" s="31"/>
    </row>
    <row r="3" spans="1:4">
      <c r="A3" s="29" t="s">
        <v>0</v>
      </c>
      <c r="B3" s="29" t="s">
        <v>1</v>
      </c>
      <c r="C3" s="29" t="s">
        <v>2</v>
      </c>
      <c r="D3" s="30" t="s">
        <v>80</v>
      </c>
    </row>
    <row r="4" spans="1:4">
      <c r="A4" s="4" t="s">
        <v>333</v>
      </c>
      <c r="B4" s="4" t="s">
        <v>334</v>
      </c>
      <c r="C4" s="4" t="s">
        <v>86</v>
      </c>
      <c r="D4" s="26">
        <v>585.1</v>
      </c>
    </row>
    <row r="5" spans="1:4">
      <c r="A5" s="4" t="s">
        <v>265</v>
      </c>
      <c r="B5" s="4" t="s">
        <v>266</v>
      </c>
      <c r="C5" s="4" t="s">
        <v>95</v>
      </c>
      <c r="D5" s="26">
        <v>2349.5</v>
      </c>
    </row>
    <row r="6" spans="1:4">
      <c r="A6" s="4" t="s">
        <v>408</v>
      </c>
      <c r="B6" s="4" t="s">
        <v>409</v>
      </c>
      <c r="C6" s="4" t="s">
        <v>83</v>
      </c>
      <c r="D6" s="26">
        <v>5144.74</v>
      </c>
    </row>
    <row r="7" spans="1:4">
      <c r="A7" s="4" t="s">
        <v>251</v>
      </c>
      <c r="B7" s="4" t="s">
        <v>252</v>
      </c>
      <c r="C7" s="4" t="s">
        <v>83</v>
      </c>
      <c r="D7" s="26">
        <v>6353.03</v>
      </c>
    </row>
    <row r="8" spans="1:4">
      <c r="A8" s="4" t="s">
        <v>96</v>
      </c>
      <c r="B8" s="4" t="s">
        <v>97</v>
      </c>
      <c r="C8" s="4" t="s">
        <v>86</v>
      </c>
      <c r="D8" s="26">
        <v>593.94000000000005</v>
      </c>
    </row>
    <row r="9" spans="1:4">
      <c r="A9" s="4" t="s">
        <v>277</v>
      </c>
      <c r="B9" s="4" t="s">
        <v>278</v>
      </c>
      <c r="C9" s="4" t="s">
        <v>86</v>
      </c>
      <c r="D9" s="26">
        <v>369.65999999999997</v>
      </c>
    </row>
    <row r="10" spans="1:4">
      <c r="A10" s="4" t="s">
        <v>161</v>
      </c>
      <c r="B10" s="4" t="s">
        <v>162</v>
      </c>
      <c r="C10" s="4" t="s">
        <v>95</v>
      </c>
      <c r="D10" s="26">
        <v>3187.9799999999996</v>
      </c>
    </row>
    <row r="11" spans="1:4">
      <c r="A11" s="4" t="s">
        <v>353</v>
      </c>
      <c r="B11" s="4" t="s">
        <v>354</v>
      </c>
      <c r="C11" s="4" t="s">
        <v>83</v>
      </c>
      <c r="D11" s="26">
        <v>442.91</v>
      </c>
    </row>
    <row r="12" spans="1:4">
      <c r="A12" s="4" t="s">
        <v>275</v>
      </c>
      <c r="B12" s="4" t="s">
        <v>276</v>
      </c>
      <c r="C12" s="4" t="s">
        <v>95</v>
      </c>
      <c r="D12" s="26">
        <v>2366.66</v>
      </c>
    </row>
    <row r="13" spans="1:4">
      <c r="A13" s="4" t="s">
        <v>101</v>
      </c>
      <c r="B13" s="4" t="s">
        <v>102</v>
      </c>
      <c r="C13" s="4" t="s">
        <v>95</v>
      </c>
      <c r="D13" s="26">
        <v>1742.6599999999999</v>
      </c>
    </row>
    <row r="14" spans="1:4">
      <c r="A14" s="4" t="s">
        <v>137</v>
      </c>
      <c r="B14" s="4" t="s">
        <v>138</v>
      </c>
      <c r="C14" s="4" t="s">
        <v>83</v>
      </c>
      <c r="D14" s="26">
        <v>4263.03</v>
      </c>
    </row>
    <row r="15" spans="1:4">
      <c r="A15" s="4" t="s">
        <v>193</v>
      </c>
      <c r="B15" s="4" t="s">
        <v>194</v>
      </c>
      <c r="C15" s="4" t="s">
        <v>195</v>
      </c>
      <c r="D15" s="26">
        <v>1212.71</v>
      </c>
    </row>
    <row r="16" spans="1:4">
      <c r="A16" s="4" t="s">
        <v>117</v>
      </c>
      <c r="B16" s="4" t="s">
        <v>118</v>
      </c>
      <c r="C16" s="4" t="s">
        <v>86</v>
      </c>
      <c r="D16" s="26">
        <v>4014.75</v>
      </c>
    </row>
    <row r="17" spans="1:4">
      <c r="A17" s="4" t="s">
        <v>488</v>
      </c>
      <c r="B17" s="4" t="s">
        <v>489</v>
      </c>
      <c r="C17" s="4" t="s">
        <v>83</v>
      </c>
      <c r="D17" s="26">
        <v>9829.5499999999993</v>
      </c>
    </row>
    <row r="18" spans="1:4">
      <c r="A18" s="4" t="s">
        <v>119</v>
      </c>
      <c r="B18" s="4" t="s">
        <v>120</v>
      </c>
      <c r="C18" s="4" t="s">
        <v>83</v>
      </c>
      <c r="D18" s="26">
        <v>9680.1799999999985</v>
      </c>
    </row>
    <row r="19" spans="1:4">
      <c r="A19" s="4" t="s">
        <v>210</v>
      </c>
      <c r="B19" s="4" t="s">
        <v>211</v>
      </c>
      <c r="C19" s="4" t="s">
        <v>83</v>
      </c>
      <c r="D19" s="26">
        <v>2612.4</v>
      </c>
    </row>
    <row r="20" spans="1:4">
      <c r="A20" s="4" t="s">
        <v>410</v>
      </c>
      <c r="B20" s="4" t="s">
        <v>411</v>
      </c>
      <c r="C20" s="4" t="s">
        <v>95</v>
      </c>
      <c r="D20" s="26">
        <v>1250.29</v>
      </c>
    </row>
    <row r="21" spans="1:4">
      <c r="A21" s="4" t="s">
        <v>455</v>
      </c>
      <c r="B21" s="4" t="s">
        <v>456</v>
      </c>
      <c r="C21" s="4" t="s">
        <v>86</v>
      </c>
      <c r="D21" s="26">
        <v>407.71</v>
      </c>
    </row>
    <row r="22" spans="1:4">
      <c r="A22" s="4" t="s">
        <v>501</v>
      </c>
      <c r="B22" s="4" t="s">
        <v>502</v>
      </c>
      <c r="C22" s="4" t="s">
        <v>86</v>
      </c>
      <c r="D22" s="26">
        <v>3955.87</v>
      </c>
    </row>
    <row r="23" spans="1:4">
      <c r="A23" s="4" t="s">
        <v>400</v>
      </c>
      <c r="B23" s="4" t="s">
        <v>401</v>
      </c>
      <c r="C23" s="4" t="s">
        <v>83</v>
      </c>
      <c r="D23" s="26">
        <v>2479.27</v>
      </c>
    </row>
    <row r="24" spans="1:4">
      <c r="A24" s="4" t="s">
        <v>214</v>
      </c>
      <c r="B24" s="4" t="s">
        <v>215</v>
      </c>
      <c r="C24" s="4" t="s">
        <v>83</v>
      </c>
      <c r="D24" s="26">
        <v>369.65999999999997</v>
      </c>
    </row>
    <row r="25" spans="1:4">
      <c r="A25" s="4" t="s">
        <v>382</v>
      </c>
      <c r="B25" s="4" t="s">
        <v>383</v>
      </c>
      <c r="C25" s="4" t="s">
        <v>95</v>
      </c>
      <c r="D25" s="26">
        <v>1680.3899999999999</v>
      </c>
    </row>
    <row r="26" spans="1:4">
      <c r="A26" s="4" t="s">
        <v>232</v>
      </c>
      <c r="B26" s="4" t="s">
        <v>233</v>
      </c>
      <c r="C26" s="4" t="s">
        <v>83</v>
      </c>
      <c r="D26" s="26">
        <v>1233.33</v>
      </c>
    </row>
    <row r="27" spans="1:4">
      <c r="A27" s="4" t="s">
        <v>159</v>
      </c>
      <c r="B27" s="4" t="s">
        <v>160</v>
      </c>
      <c r="C27" s="4" t="s">
        <v>86</v>
      </c>
      <c r="D27" s="26">
        <v>846.67</v>
      </c>
    </row>
    <row r="28" spans="1:4">
      <c r="A28" s="4" t="s">
        <v>115</v>
      </c>
      <c r="B28" s="4" t="s">
        <v>116</v>
      </c>
      <c r="C28" s="4" t="s">
        <v>83</v>
      </c>
      <c r="D28" s="26">
        <v>10361.14</v>
      </c>
    </row>
    <row r="29" spans="1:4">
      <c r="A29" s="4" t="s">
        <v>240</v>
      </c>
      <c r="B29" s="4" t="s">
        <v>241</v>
      </c>
      <c r="C29" s="4" t="s">
        <v>83</v>
      </c>
      <c r="D29" s="26">
        <v>2184.5500000000002</v>
      </c>
    </row>
    <row r="30" spans="1:4">
      <c r="A30" s="4" t="s">
        <v>347</v>
      </c>
      <c r="B30" s="4" t="s">
        <v>348</v>
      </c>
      <c r="C30" s="4" t="s">
        <v>83</v>
      </c>
      <c r="D30" s="26">
        <v>5105.13</v>
      </c>
    </row>
    <row r="31" spans="1:4">
      <c r="A31" s="4" t="s">
        <v>244</v>
      </c>
      <c r="B31" s="4" t="s">
        <v>245</v>
      </c>
      <c r="C31" s="4" t="s">
        <v>83</v>
      </c>
      <c r="D31" s="26">
        <v>2870.09</v>
      </c>
    </row>
    <row r="32" spans="1:4">
      <c r="A32" s="4" t="s">
        <v>445</v>
      </c>
      <c r="B32" s="4" t="s">
        <v>446</v>
      </c>
      <c r="C32" s="4" t="s">
        <v>95</v>
      </c>
      <c r="D32" s="26">
        <v>1894.52</v>
      </c>
    </row>
    <row r="33" spans="1:4">
      <c r="A33" s="4" t="s">
        <v>129</v>
      </c>
      <c r="B33" s="4" t="s">
        <v>130</v>
      </c>
      <c r="C33" s="4" t="s">
        <v>83</v>
      </c>
      <c r="D33" s="26">
        <v>3866.29</v>
      </c>
    </row>
    <row r="34" spans="1:4">
      <c r="A34" s="4" t="s">
        <v>303</v>
      </c>
      <c r="B34" s="4" t="s">
        <v>304</v>
      </c>
      <c r="C34" s="4" t="s">
        <v>86</v>
      </c>
      <c r="D34" s="26">
        <v>3437</v>
      </c>
    </row>
    <row r="35" spans="1:4">
      <c r="A35" s="4" t="s">
        <v>490</v>
      </c>
      <c r="B35" s="4" t="s">
        <v>491</v>
      </c>
      <c r="C35" s="4" t="s">
        <v>86</v>
      </c>
      <c r="D35" s="26">
        <v>2193.4699999999998</v>
      </c>
    </row>
    <row r="36" spans="1:4">
      <c r="A36" s="4" t="s">
        <v>271</v>
      </c>
      <c r="B36" s="4" t="s">
        <v>272</v>
      </c>
      <c r="C36" s="4" t="s">
        <v>83</v>
      </c>
      <c r="D36" s="26">
        <v>3404.51</v>
      </c>
    </row>
    <row r="37" spans="1:4">
      <c r="A37" s="4" t="s">
        <v>359</v>
      </c>
      <c r="B37" s="4" t="s">
        <v>361</v>
      </c>
      <c r="C37" s="4" t="s">
        <v>86</v>
      </c>
      <c r="D37" s="26">
        <v>294.14999999999998</v>
      </c>
    </row>
    <row r="38" spans="1:4">
      <c r="A38" s="4" t="s">
        <v>259</v>
      </c>
      <c r="B38" s="4" t="s">
        <v>260</v>
      </c>
      <c r="C38" s="4" t="s">
        <v>83</v>
      </c>
      <c r="D38" s="26">
        <v>5470.77</v>
      </c>
    </row>
    <row r="39" spans="1:4">
      <c r="A39" s="4" t="s">
        <v>309</v>
      </c>
      <c r="B39" s="4" t="s">
        <v>310</v>
      </c>
      <c r="C39" s="4" t="s">
        <v>95</v>
      </c>
      <c r="D39" s="26">
        <v>6563.06</v>
      </c>
    </row>
    <row r="40" spans="1:4">
      <c r="A40" s="4" t="s">
        <v>398</v>
      </c>
      <c r="B40" s="4" t="s">
        <v>399</v>
      </c>
      <c r="C40" s="4" t="s">
        <v>195</v>
      </c>
      <c r="D40" s="26">
        <v>502.62</v>
      </c>
    </row>
    <row r="41" spans="1:4">
      <c r="A41" s="4" t="s">
        <v>437</v>
      </c>
      <c r="B41" s="4" t="s">
        <v>438</v>
      </c>
      <c r="C41" s="4" t="s">
        <v>86</v>
      </c>
      <c r="D41" s="26">
        <v>651.88</v>
      </c>
    </row>
    <row r="42" spans="1:4">
      <c r="A42" s="4" t="s">
        <v>147</v>
      </c>
      <c r="B42" s="4" t="s">
        <v>148</v>
      </c>
      <c r="C42" s="4" t="s">
        <v>83</v>
      </c>
      <c r="D42" s="26">
        <v>3919</v>
      </c>
    </row>
    <row r="43" spans="1:4">
      <c r="A43" s="4" t="s">
        <v>228</v>
      </c>
      <c r="B43" s="4" t="s">
        <v>229</v>
      </c>
      <c r="C43" s="4" t="s">
        <v>83</v>
      </c>
      <c r="D43" s="26">
        <v>767.08</v>
      </c>
    </row>
    <row r="44" spans="1:4">
      <c r="A44" s="4" t="s">
        <v>447</v>
      </c>
      <c r="B44" s="4" t="s">
        <v>448</v>
      </c>
      <c r="C44" s="4" t="s">
        <v>83</v>
      </c>
      <c r="D44" s="26">
        <v>5257.89</v>
      </c>
    </row>
    <row r="45" spans="1:4">
      <c r="A45" s="4" t="s">
        <v>492</v>
      </c>
      <c r="B45" s="4" t="s">
        <v>448</v>
      </c>
      <c r="C45" s="4" t="s">
        <v>86</v>
      </c>
      <c r="D45" s="26">
        <v>2770.96</v>
      </c>
    </row>
    <row r="46" spans="1:4">
      <c r="A46" s="4" t="s">
        <v>341</v>
      </c>
      <c r="B46" s="4" t="s">
        <v>342</v>
      </c>
      <c r="C46" s="4" t="s">
        <v>86</v>
      </c>
      <c r="D46" s="26">
        <v>2548.19</v>
      </c>
    </row>
    <row r="47" spans="1:4">
      <c r="A47" s="4" t="s">
        <v>196</v>
      </c>
      <c r="B47" s="4" t="s">
        <v>197</v>
      </c>
      <c r="C47" s="4" t="s">
        <v>86</v>
      </c>
      <c r="D47" s="26">
        <v>647.86</v>
      </c>
    </row>
    <row r="48" spans="1:4">
      <c r="A48" s="4" t="s">
        <v>291</v>
      </c>
      <c r="B48" s="4" t="s">
        <v>292</v>
      </c>
      <c r="C48" s="4" t="s">
        <v>86</v>
      </c>
      <c r="D48" s="26">
        <v>369.66</v>
      </c>
    </row>
    <row r="49" spans="1:4">
      <c r="A49" s="4" t="s">
        <v>127</v>
      </c>
      <c r="B49" s="4" t="s">
        <v>128</v>
      </c>
      <c r="C49" s="4" t="s">
        <v>83</v>
      </c>
      <c r="D49" s="26">
        <v>5543.14</v>
      </c>
    </row>
    <row r="50" spans="1:4">
      <c r="A50" s="4" t="s">
        <v>451</v>
      </c>
      <c r="B50" s="4" t="s">
        <v>452</v>
      </c>
      <c r="C50" s="4" t="s">
        <v>86</v>
      </c>
      <c r="D50" s="26">
        <v>369.65999999999997</v>
      </c>
    </row>
    <row r="51" spans="1:4">
      <c r="A51" s="4" t="s">
        <v>467</v>
      </c>
      <c r="B51" s="4" t="s">
        <v>468</v>
      </c>
      <c r="C51" s="4" t="s">
        <v>86</v>
      </c>
      <c r="D51" s="26">
        <v>576.16</v>
      </c>
    </row>
    <row r="52" spans="1:4">
      <c r="A52" s="4" t="s">
        <v>355</v>
      </c>
      <c r="B52" s="4" t="s">
        <v>356</v>
      </c>
      <c r="C52" s="4" t="s">
        <v>86</v>
      </c>
      <c r="D52" s="26">
        <v>856.3</v>
      </c>
    </row>
    <row r="53" spans="1:4">
      <c r="A53" s="4" t="s">
        <v>384</v>
      </c>
      <c r="B53" s="4" t="s">
        <v>385</v>
      </c>
      <c r="C53" s="4" t="s">
        <v>86</v>
      </c>
      <c r="D53" s="26">
        <v>2022.52</v>
      </c>
    </row>
    <row r="54" spans="1:4">
      <c r="A54" s="4" t="s">
        <v>319</v>
      </c>
      <c r="B54" s="4" t="s">
        <v>320</v>
      </c>
      <c r="C54" s="4" t="s">
        <v>86</v>
      </c>
      <c r="D54" s="26">
        <v>2446.73</v>
      </c>
    </row>
    <row r="55" spans="1:4">
      <c r="A55" s="4" t="s">
        <v>378</v>
      </c>
      <c r="B55" s="4" t="s">
        <v>379</v>
      </c>
      <c r="C55" s="4" t="s">
        <v>86</v>
      </c>
      <c r="D55" s="26">
        <v>1303.27</v>
      </c>
    </row>
    <row r="56" spans="1:4">
      <c r="A56" s="4" t="s">
        <v>412</v>
      </c>
      <c r="B56" s="4" t="s">
        <v>413</v>
      </c>
      <c r="C56" s="4" t="s">
        <v>86</v>
      </c>
      <c r="D56" s="26">
        <v>605.66</v>
      </c>
    </row>
    <row r="57" spans="1:4">
      <c r="A57" s="4" t="s">
        <v>198</v>
      </c>
      <c r="B57" s="4" t="s">
        <v>199</v>
      </c>
      <c r="C57" s="4" t="s">
        <v>83</v>
      </c>
      <c r="D57" s="26">
        <v>1923.0900000000001</v>
      </c>
    </row>
    <row r="58" spans="1:4">
      <c r="A58" s="4" t="s">
        <v>335</v>
      </c>
      <c r="B58" s="4" t="s">
        <v>336</v>
      </c>
      <c r="C58" s="4" t="s">
        <v>95</v>
      </c>
      <c r="D58" s="26">
        <v>3255.4900000000002</v>
      </c>
    </row>
    <row r="59" spans="1:4">
      <c r="A59" s="4" t="s">
        <v>458</v>
      </c>
      <c r="B59" s="4" t="s">
        <v>459</v>
      </c>
      <c r="C59" s="4" t="s">
        <v>83</v>
      </c>
      <c r="D59" s="26">
        <v>2119.48</v>
      </c>
    </row>
    <row r="60" spans="1:4">
      <c r="A60" s="4" t="s">
        <v>349</v>
      </c>
      <c r="B60" s="4" t="s">
        <v>350</v>
      </c>
      <c r="C60" s="4" t="s">
        <v>95</v>
      </c>
      <c r="D60" s="26">
        <v>1743.23</v>
      </c>
    </row>
    <row r="61" spans="1:4">
      <c r="A61" s="4" t="s">
        <v>357</v>
      </c>
      <c r="B61" s="4" t="s">
        <v>358</v>
      </c>
      <c r="C61" s="4" t="s">
        <v>95</v>
      </c>
      <c r="D61" s="26">
        <v>1032.6999999999998</v>
      </c>
    </row>
    <row r="62" spans="1:4">
      <c r="A62" s="4" t="s">
        <v>416</v>
      </c>
      <c r="B62" s="4" t="s">
        <v>417</v>
      </c>
      <c r="C62" s="4" t="s">
        <v>95</v>
      </c>
      <c r="D62" s="26">
        <v>2502.5700000000002</v>
      </c>
    </row>
    <row r="63" spans="1:4">
      <c r="A63" s="4" t="s">
        <v>366</v>
      </c>
      <c r="B63" s="4" t="s">
        <v>367</v>
      </c>
      <c r="C63" s="4" t="s">
        <v>95</v>
      </c>
      <c r="D63" s="26">
        <v>1040.26</v>
      </c>
    </row>
    <row r="64" spans="1:4">
      <c r="A64" s="4" t="s">
        <v>477</v>
      </c>
      <c r="B64" s="4" t="s">
        <v>478</v>
      </c>
      <c r="C64" s="4" t="s">
        <v>479</v>
      </c>
      <c r="D64" s="26">
        <v>2475.56</v>
      </c>
    </row>
    <row r="65" spans="1:4">
      <c r="A65" s="4" t="s">
        <v>321</v>
      </c>
      <c r="B65" s="4" t="s">
        <v>322</v>
      </c>
      <c r="C65" s="4" t="s">
        <v>95</v>
      </c>
      <c r="D65" s="26">
        <v>746.45</v>
      </c>
    </row>
    <row r="66" spans="1:4">
      <c r="A66" s="4" t="s">
        <v>301</v>
      </c>
      <c r="B66" s="4" t="s">
        <v>302</v>
      </c>
      <c r="C66" s="4" t="s">
        <v>95</v>
      </c>
      <c r="D66" s="26">
        <v>2122.0100000000002</v>
      </c>
    </row>
    <row r="67" spans="1:4">
      <c r="A67" s="4" t="s">
        <v>179</v>
      </c>
      <c r="B67" s="4" t="s">
        <v>180</v>
      </c>
      <c r="C67" s="4" t="s">
        <v>83</v>
      </c>
      <c r="D67" s="26">
        <v>7155.77</v>
      </c>
    </row>
    <row r="68" spans="1:4">
      <c r="A68" s="4" t="s">
        <v>187</v>
      </c>
      <c r="B68" s="4" t="s">
        <v>188</v>
      </c>
      <c r="C68" s="4" t="s">
        <v>95</v>
      </c>
      <c r="D68" s="26">
        <v>3958.19</v>
      </c>
    </row>
    <row r="69" spans="1:4">
      <c r="A69" s="4" t="s">
        <v>145</v>
      </c>
      <c r="B69" s="4" t="s">
        <v>146</v>
      </c>
      <c r="C69" s="4" t="s">
        <v>95</v>
      </c>
      <c r="D69" s="26">
        <v>7043.5199999999995</v>
      </c>
    </row>
    <row r="70" spans="1:4">
      <c r="A70" s="4" t="s">
        <v>157</v>
      </c>
      <c r="B70" s="4" t="s">
        <v>158</v>
      </c>
      <c r="C70" s="4" t="s">
        <v>83</v>
      </c>
      <c r="D70" s="26">
        <v>967.01</v>
      </c>
    </row>
    <row r="71" spans="1:4">
      <c r="A71" s="4" t="s">
        <v>111</v>
      </c>
      <c r="B71" s="4" t="s">
        <v>112</v>
      </c>
      <c r="C71" s="4" t="s">
        <v>95</v>
      </c>
      <c r="D71" s="26">
        <v>3771.23</v>
      </c>
    </row>
    <row r="72" spans="1:4">
      <c r="A72" s="4" t="s">
        <v>422</v>
      </c>
      <c r="B72" s="4" t="s">
        <v>423</v>
      </c>
      <c r="C72" s="4" t="s">
        <v>95</v>
      </c>
      <c r="D72" s="26">
        <v>2078.0500000000002</v>
      </c>
    </row>
    <row r="73" spans="1:4">
      <c r="A73" s="4" t="s">
        <v>155</v>
      </c>
      <c r="B73" s="4" t="s">
        <v>156</v>
      </c>
      <c r="C73" s="4" t="s">
        <v>83</v>
      </c>
      <c r="D73" s="26">
        <v>2171.44</v>
      </c>
    </row>
    <row r="74" spans="1:4">
      <c r="A74" s="4" t="s">
        <v>121</v>
      </c>
      <c r="B74" s="4" t="s">
        <v>122</v>
      </c>
      <c r="C74" s="4" t="s">
        <v>86</v>
      </c>
      <c r="D74" s="26">
        <v>1162.8900000000001</v>
      </c>
    </row>
    <row r="75" spans="1:4">
      <c r="A75" s="4" t="s">
        <v>206</v>
      </c>
      <c r="B75" s="4" t="s">
        <v>207</v>
      </c>
      <c r="C75" s="4" t="s">
        <v>86</v>
      </c>
      <c r="D75" s="26">
        <v>1839.53</v>
      </c>
    </row>
    <row r="76" spans="1:4">
      <c r="A76" s="4" t="s">
        <v>123</v>
      </c>
      <c r="B76" s="4" t="s">
        <v>124</v>
      </c>
      <c r="C76" s="4" t="s">
        <v>83</v>
      </c>
      <c r="D76" s="26">
        <v>1265.53</v>
      </c>
    </row>
    <row r="77" spans="1:4">
      <c r="A77" s="4" t="s">
        <v>204</v>
      </c>
      <c r="B77" s="4" t="s">
        <v>205</v>
      </c>
      <c r="C77" s="4" t="s">
        <v>95</v>
      </c>
      <c r="D77" s="26">
        <v>739.3</v>
      </c>
    </row>
    <row r="78" spans="1:4">
      <c r="A78" s="4" t="s">
        <v>242</v>
      </c>
      <c r="B78" s="4" t="s">
        <v>243</v>
      </c>
      <c r="C78" s="4" t="s">
        <v>83</v>
      </c>
      <c r="D78" s="26">
        <v>3396.46</v>
      </c>
    </row>
    <row r="79" spans="1:4">
      <c r="A79" s="4" t="s">
        <v>453</v>
      </c>
      <c r="B79" s="4" t="s">
        <v>454</v>
      </c>
      <c r="C79" s="4" t="s">
        <v>86</v>
      </c>
      <c r="D79" s="26">
        <v>3041.71</v>
      </c>
    </row>
    <row r="80" spans="1:4">
      <c r="A80" s="4" t="s">
        <v>246</v>
      </c>
      <c r="B80" s="4" t="s">
        <v>247</v>
      </c>
      <c r="C80" s="4" t="s">
        <v>95</v>
      </c>
      <c r="D80" s="26">
        <v>3601.63</v>
      </c>
    </row>
    <row r="81" spans="1:4">
      <c r="A81" s="4" t="s">
        <v>337</v>
      </c>
      <c r="B81" s="4" t="s">
        <v>338</v>
      </c>
      <c r="C81" s="4" t="s">
        <v>86</v>
      </c>
      <c r="D81" s="26">
        <v>508.57</v>
      </c>
    </row>
    <row r="82" spans="1:4">
      <c r="A82" s="4" t="s">
        <v>359</v>
      </c>
      <c r="B82" s="4" t="s">
        <v>360</v>
      </c>
      <c r="C82" s="4" t="s">
        <v>86</v>
      </c>
      <c r="D82" s="26">
        <v>294.14999999999998</v>
      </c>
    </row>
    <row r="83" spans="1:4">
      <c r="A83" s="4" t="s">
        <v>441</v>
      </c>
      <c r="B83" s="4" t="s">
        <v>442</v>
      </c>
      <c r="C83" s="4" t="s">
        <v>83</v>
      </c>
      <c r="D83" s="26">
        <v>1264.8000000000002</v>
      </c>
    </row>
    <row r="84" spans="1:4">
      <c r="A84" s="4" t="s">
        <v>462</v>
      </c>
      <c r="B84" s="4" t="s">
        <v>463</v>
      </c>
      <c r="C84" s="4" t="s">
        <v>95</v>
      </c>
      <c r="D84" s="26">
        <v>3307.61</v>
      </c>
    </row>
    <row r="85" spans="1:4">
      <c r="A85" s="4" t="s">
        <v>143</v>
      </c>
      <c r="B85" s="4" t="s">
        <v>144</v>
      </c>
      <c r="C85" s="4" t="s">
        <v>86</v>
      </c>
      <c r="D85" s="26">
        <v>1642.19</v>
      </c>
    </row>
    <row r="86" spans="1:4">
      <c r="A86" s="4" t="s">
        <v>343</v>
      </c>
      <c r="B86" s="4" t="s">
        <v>344</v>
      </c>
      <c r="C86" s="4" t="s">
        <v>86</v>
      </c>
      <c r="D86" s="26">
        <v>653.92999999999995</v>
      </c>
    </row>
    <row r="87" spans="1:4">
      <c r="A87" s="4" t="s">
        <v>279</v>
      </c>
      <c r="B87" s="4" t="s">
        <v>280</v>
      </c>
      <c r="C87" s="4" t="s">
        <v>83</v>
      </c>
      <c r="D87" s="26">
        <v>628.5</v>
      </c>
    </row>
    <row r="88" spans="1:4">
      <c r="A88" s="4" t="s">
        <v>175</v>
      </c>
      <c r="B88" s="4" t="s">
        <v>176</v>
      </c>
      <c r="C88" s="4" t="s">
        <v>95</v>
      </c>
      <c r="D88" s="26">
        <v>6593.1100000000006</v>
      </c>
    </row>
    <row r="89" spans="1:4">
      <c r="A89" s="4" t="s">
        <v>236</v>
      </c>
      <c r="B89" s="4" t="s">
        <v>237</v>
      </c>
      <c r="C89" s="4" t="s">
        <v>83</v>
      </c>
      <c r="D89" s="26">
        <v>1729.42</v>
      </c>
    </row>
    <row r="90" spans="1:4">
      <c r="A90" s="4" t="s">
        <v>139</v>
      </c>
      <c r="B90" s="4" t="s">
        <v>140</v>
      </c>
      <c r="C90" s="4" t="s">
        <v>83</v>
      </c>
      <c r="D90" s="26">
        <v>3824.04</v>
      </c>
    </row>
    <row r="91" spans="1:4">
      <c r="A91" s="4" t="s">
        <v>183</v>
      </c>
      <c r="B91" s="4" t="s">
        <v>184</v>
      </c>
      <c r="C91" s="4" t="s">
        <v>83</v>
      </c>
      <c r="D91" s="26">
        <v>3798.74</v>
      </c>
    </row>
    <row r="92" spans="1:4">
      <c r="A92" s="4" t="s">
        <v>482</v>
      </c>
      <c r="B92" s="4" t="s">
        <v>483</v>
      </c>
      <c r="C92" s="4" t="s">
        <v>95</v>
      </c>
      <c r="D92" s="26">
        <v>3289.7799999999997</v>
      </c>
    </row>
    <row r="93" spans="1:4">
      <c r="A93" s="4" t="s">
        <v>460</v>
      </c>
      <c r="B93" s="4" t="s">
        <v>461</v>
      </c>
      <c r="C93" s="4" t="s">
        <v>95</v>
      </c>
      <c r="D93" s="26">
        <v>1844.41</v>
      </c>
    </row>
    <row r="94" spans="1:4">
      <c r="A94" s="4" t="s">
        <v>372</v>
      </c>
      <c r="B94" s="4" t="s">
        <v>373</v>
      </c>
      <c r="C94" s="4" t="s">
        <v>95</v>
      </c>
      <c r="D94" s="26">
        <v>739.3</v>
      </c>
    </row>
    <row r="95" spans="1:4">
      <c r="A95" s="4" t="s">
        <v>222</v>
      </c>
      <c r="B95" s="4" t="s">
        <v>223</v>
      </c>
      <c r="C95" s="4" t="s">
        <v>83</v>
      </c>
      <c r="D95" s="26">
        <v>1185.1200000000001</v>
      </c>
    </row>
    <row r="96" spans="1:4">
      <c r="A96" s="4" t="s">
        <v>125</v>
      </c>
      <c r="B96" s="4" t="s">
        <v>126</v>
      </c>
      <c r="C96" s="4" t="s">
        <v>83</v>
      </c>
      <c r="D96" s="26">
        <v>1256.99</v>
      </c>
    </row>
    <row r="97" spans="1:4">
      <c r="A97" s="4" t="s">
        <v>297</v>
      </c>
      <c r="B97" s="4" t="s">
        <v>298</v>
      </c>
      <c r="C97" s="4" t="s">
        <v>83</v>
      </c>
      <c r="D97" s="26">
        <v>2507.63</v>
      </c>
    </row>
    <row r="98" spans="1:4">
      <c r="A98" s="4" t="s">
        <v>263</v>
      </c>
      <c r="B98" s="4" t="s">
        <v>264</v>
      </c>
      <c r="C98" s="4" t="s">
        <v>83</v>
      </c>
      <c r="D98" s="26">
        <v>1159.5900000000001</v>
      </c>
    </row>
    <row r="99" spans="1:4">
      <c r="A99" s="4" t="s">
        <v>414</v>
      </c>
      <c r="B99" s="4" t="s">
        <v>415</v>
      </c>
      <c r="C99" s="4" t="s">
        <v>83</v>
      </c>
      <c r="D99" s="26">
        <v>4332.42</v>
      </c>
    </row>
    <row r="100" spans="1:4">
      <c r="A100" s="4" t="s">
        <v>269</v>
      </c>
      <c r="B100" s="4" t="s">
        <v>270</v>
      </c>
      <c r="C100" s="4" t="s">
        <v>83</v>
      </c>
      <c r="D100" s="26">
        <v>1453.23</v>
      </c>
    </row>
    <row r="101" spans="1:4">
      <c r="A101" s="4" t="s">
        <v>313</v>
      </c>
      <c r="B101" s="4" t="s">
        <v>314</v>
      </c>
      <c r="C101" s="4" t="s">
        <v>83</v>
      </c>
      <c r="D101" s="26">
        <v>2696.24</v>
      </c>
    </row>
    <row r="102" spans="1:4">
      <c r="A102" s="4" t="s">
        <v>299</v>
      </c>
      <c r="B102" s="4" t="s">
        <v>300</v>
      </c>
      <c r="C102" s="4" t="s">
        <v>95</v>
      </c>
      <c r="D102" s="26">
        <v>1023.5400000000001</v>
      </c>
    </row>
    <row r="103" spans="1:4">
      <c r="A103" s="4" t="s">
        <v>283</v>
      </c>
      <c r="B103" s="4" t="s">
        <v>284</v>
      </c>
      <c r="C103" s="4" t="s">
        <v>83</v>
      </c>
      <c r="D103" s="26">
        <v>7141.79</v>
      </c>
    </row>
    <row r="104" spans="1:4">
      <c r="A104" s="4" t="s">
        <v>307</v>
      </c>
      <c r="B104" s="4" t="s">
        <v>308</v>
      </c>
      <c r="C104" s="4" t="s">
        <v>95</v>
      </c>
      <c r="D104" s="26">
        <v>1161.19</v>
      </c>
    </row>
    <row r="105" spans="1:4">
      <c r="A105" s="4" t="s">
        <v>311</v>
      </c>
      <c r="B105" s="4" t="s">
        <v>312</v>
      </c>
      <c r="C105" s="4" t="s">
        <v>86</v>
      </c>
      <c r="D105" s="26">
        <v>1361.21</v>
      </c>
    </row>
    <row r="106" spans="1:4">
      <c r="A106" s="4" t="s">
        <v>202</v>
      </c>
      <c r="B106" s="4" t="s">
        <v>203</v>
      </c>
      <c r="C106" s="4" t="s">
        <v>95</v>
      </c>
      <c r="D106" s="26">
        <v>2424.4499999999998</v>
      </c>
    </row>
    <row r="107" spans="1:4">
      <c r="A107" s="4" t="s">
        <v>390</v>
      </c>
      <c r="B107" s="4" t="s">
        <v>391</v>
      </c>
      <c r="C107" s="4" t="s">
        <v>83</v>
      </c>
      <c r="D107" s="26">
        <v>1553.79</v>
      </c>
    </row>
    <row r="108" spans="1:4">
      <c r="A108" s="4" t="s">
        <v>216</v>
      </c>
      <c r="B108" s="4" t="s">
        <v>217</v>
      </c>
      <c r="C108" s="4" t="s">
        <v>95</v>
      </c>
      <c r="D108" s="26">
        <v>3231</v>
      </c>
    </row>
    <row r="109" spans="1:4">
      <c r="A109" s="4" t="s">
        <v>327</v>
      </c>
      <c r="B109" s="4" t="s">
        <v>328</v>
      </c>
      <c r="C109" s="4" t="s">
        <v>86</v>
      </c>
      <c r="D109" s="26">
        <v>2786.03</v>
      </c>
    </row>
    <row r="110" spans="1:4">
      <c r="A110" s="4" t="s">
        <v>167</v>
      </c>
      <c r="B110" s="4" t="s">
        <v>168</v>
      </c>
      <c r="C110" s="4" t="s">
        <v>83</v>
      </c>
      <c r="D110" s="26">
        <v>7225.98</v>
      </c>
    </row>
    <row r="111" spans="1:4">
      <c r="A111" s="4" t="s">
        <v>226</v>
      </c>
      <c r="B111" s="4" t="s">
        <v>227</v>
      </c>
      <c r="C111" s="4" t="s">
        <v>83</v>
      </c>
      <c r="D111" s="26">
        <v>866.93</v>
      </c>
    </row>
    <row r="112" spans="1:4">
      <c r="A112" s="4" t="s">
        <v>368</v>
      </c>
      <c r="B112" s="4" t="s">
        <v>369</v>
      </c>
      <c r="C112" s="4" t="s">
        <v>83</v>
      </c>
      <c r="D112" s="26">
        <v>3459.56</v>
      </c>
    </row>
    <row r="113" spans="1:4">
      <c r="A113" s="4" t="s">
        <v>380</v>
      </c>
      <c r="B113" s="4" t="s">
        <v>381</v>
      </c>
      <c r="C113" s="4" t="s">
        <v>83</v>
      </c>
      <c r="D113" s="26">
        <v>6824.74</v>
      </c>
    </row>
    <row r="114" spans="1:4">
      <c r="A114" s="4" t="s">
        <v>443</v>
      </c>
      <c r="B114" s="4" t="s">
        <v>444</v>
      </c>
      <c r="C114" s="4" t="s">
        <v>86</v>
      </c>
      <c r="D114" s="26">
        <v>369.65999999999997</v>
      </c>
    </row>
    <row r="115" spans="1:4">
      <c r="A115" s="4" t="s">
        <v>464</v>
      </c>
      <c r="B115" s="4" t="s">
        <v>466</v>
      </c>
      <c r="C115" s="4" t="s">
        <v>86</v>
      </c>
      <c r="D115" s="26">
        <v>184.83</v>
      </c>
    </row>
    <row r="116" spans="1:4">
      <c r="A116" s="4" t="s">
        <v>471</v>
      </c>
      <c r="B116" s="4" t="s">
        <v>472</v>
      </c>
      <c r="C116" s="4" t="s">
        <v>95</v>
      </c>
      <c r="D116" s="26">
        <v>1687.37</v>
      </c>
    </row>
    <row r="117" spans="1:4">
      <c r="A117" s="4" t="s">
        <v>287</v>
      </c>
      <c r="B117" s="4" t="s">
        <v>288</v>
      </c>
      <c r="C117" s="4" t="s">
        <v>83</v>
      </c>
      <c r="D117" s="26">
        <v>2028.17</v>
      </c>
    </row>
    <row r="118" spans="1:4">
      <c r="A118" s="4" t="s">
        <v>169</v>
      </c>
      <c r="B118" s="4" t="s">
        <v>170</v>
      </c>
      <c r="C118" s="4" t="s">
        <v>83</v>
      </c>
      <c r="D118" s="26">
        <v>6647.82</v>
      </c>
    </row>
    <row r="119" spans="1:4">
      <c r="A119" s="4" t="s">
        <v>81</v>
      </c>
      <c r="B119" s="4" t="s">
        <v>82</v>
      </c>
      <c r="C119" s="4" t="s">
        <v>83</v>
      </c>
      <c r="D119" s="26">
        <v>1725.57</v>
      </c>
    </row>
    <row r="120" spans="1:4">
      <c r="A120" s="4" t="s">
        <v>418</v>
      </c>
      <c r="B120" s="4" t="s">
        <v>419</v>
      </c>
      <c r="C120" s="4" t="s">
        <v>83</v>
      </c>
      <c r="D120" s="26">
        <v>9829.5499999999993</v>
      </c>
    </row>
    <row r="121" spans="1:4">
      <c r="A121" s="4" t="s">
        <v>135</v>
      </c>
      <c r="B121" s="4" t="s">
        <v>136</v>
      </c>
      <c r="C121" s="4" t="s">
        <v>83</v>
      </c>
      <c r="D121" s="26">
        <v>2055.5500000000002</v>
      </c>
    </row>
    <row r="122" spans="1:4">
      <c r="A122" s="4" t="s">
        <v>392</v>
      </c>
      <c r="B122" s="4" t="s">
        <v>393</v>
      </c>
      <c r="C122" s="4" t="s">
        <v>95</v>
      </c>
      <c r="D122" s="26">
        <v>5288.36</v>
      </c>
    </row>
    <row r="123" spans="1:4">
      <c r="A123" s="4" t="s">
        <v>426</v>
      </c>
      <c r="B123" s="4" t="s">
        <v>427</v>
      </c>
      <c r="C123" s="4" t="s">
        <v>86</v>
      </c>
      <c r="D123" s="26">
        <v>273.19</v>
      </c>
    </row>
    <row r="124" spans="1:4">
      <c r="A124" s="4" t="s">
        <v>224</v>
      </c>
      <c r="B124" s="4" t="s">
        <v>225</v>
      </c>
      <c r="C124" s="4" t="s">
        <v>86</v>
      </c>
      <c r="D124" s="26">
        <v>1433.17</v>
      </c>
    </row>
    <row r="125" spans="1:4">
      <c r="A125" s="4" t="s">
        <v>113</v>
      </c>
      <c r="B125" s="4" t="s">
        <v>114</v>
      </c>
      <c r="C125" s="4" t="s">
        <v>83</v>
      </c>
      <c r="D125" s="26">
        <v>1091.8699999999999</v>
      </c>
    </row>
    <row r="126" spans="1:4">
      <c r="A126" s="4" t="s">
        <v>435</v>
      </c>
      <c r="B126" s="4" t="s">
        <v>436</v>
      </c>
      <c r="C126" s="4" t="s">
        <v>83</v>
      </c>
      <c r="D126" s="26">
        <v>5212.1499999999996</v>
      </c>
    </row>
    <row r="127" spans="1:4">
      <c r="A127" s="4" t="s">
        <v>153</v>
      </c>
      <c r="B127" s="4" t="s">
        <v>154</v>
      </c>
      <c r="C127" s="4" t="s">
        <v>83</v>
      </c>
      <c r="D127" s="26">
        <v>1048.5999999999999</v>
      </c>
    </row>
    <row r="128" spans="1:4">
      <c r="A128" s="4" t="s">
        <v>493</v>
      </c>
      <c r="B128" s="4" t="s">
        <v>494</v>
      </c>
      <c r="C128" s="4" t="s">
        <v>86</v>
      </c>
      <c r="D128" s="26">
        <v>369.65999999999997</v>
      </c>
    </row>
    <row r="129" spans="1:4">
      <c r="A129" s="4" t="s">
        <v>255</v>
      </c>
      <c r="B129" s="4" t="s">
        <v>256</v>
      </c>
      <c r="C129" s="4" t="s">
        <v>86</v>
      </c>
      <c r="D129" s="26">
        <v>444.75</v>
      </c>
    </row>
    <row r="130" spans="1:4">
      <c r="A130" s="4" t="s">
        <v>480</v>
      </c>
      <c r="B130" s="4" t="s">
        <v>481</v>
      </c>
      <c r="C130" s="4" t="s">
        <v>86</v>
      </c>
      <c r="D130" s="26">
        <v>743.5</v>
      </c>
    </row>
    <row r="131" spans="1:4">
      <c r="A131" s="4" t="s">
        <v>475</v>
      </c>
      <c r="B131" s="4" t="s">
        <v>476</v>
      </c>
      <c r="C131" s="4" t="s">
        <v>83</v>
      </c>
      <c r="D131" s="26">
        <v>4376.8599999999997</v>
      </c>
    </row>
    <row r="132" spans="1:4">
      <c r="A132" s="4" t="s">
        <v>181</v>
      </c>
      <c r="B132" s="4" t="s">
        <v>182</v>
      </c>
      <c r="C132" s="4" t="s">
        <v>86</v>
      </c>
      <c r="D132" s="26">
        <v>1437.16</v>
      </c>
    </row>
    <row r="133" spans="1:4">
      <c r="A133" s="4" t="s">
        <v>364</v>
      </c>
      <c r="B133" s="4" t="s">
        <v>365</v>
      </c>
      <c r="C133" s="4" t="s">
        <v>86</v>
      </c>
      <c r="D133" s="26">
        <v>369.65999999999997</v>
      </c>
    </row>
    <row r="134" spans="1:4">
      <c r="A134" s="4" t="s">
        <v>177</v>
      </c>
      <c r="B134" s="4" t="s">
        <v>178</v>
      </c>
      <c r="C134" s="4" t="s">
        <v>86</v>
      </c>
      <c r="D134" s="26">
        <v>439.81</v>
      </c>
    </row>
    <row r="135" spans="1:4">
      <c r="A135" s="4" t="s">
        <v>406</v>
      </c>
      <c r="B135" s="4" t="s">
        <v>407</v>
      </c>
      <c r="C135" s="4" t="s">
        <v>86</v>
      </c>
      <c r="D135" s="26">
        <v>921.89</v>
      </c>
    </row>
    <row r="136" spans="1:4">
      <c r="A136" s="4" t="s">
        <v>402</v>
      </c>
      <c r="B136" s="4" t="s">
        <v>403</v>
      </c>
      <c r="C136" s="4" t="s">
        <v>86</v>
      </c>
      <c r="D136" s="26">
        <v>748.48</v>
      </c>
    </row>
    <row r="137" spans="1:4">
      <c r="A137" s="4" t="s">
        <v>431</v>
      </c>
      <c r="B137" s="4" t="s">
        <v>432</v>
      </c>
      <c r="C137" s="4" t="s">
        <v>86</v>
      </c>
      <c r="D137" s="26">
        <v>369.65999999999997</v>
      </c>
    </row>
    <row r="138" spans="1:4">
      <c r="A138" s="4" t="s">
        <v>212</v>
      </c>
      <c r="B138" s="4" t="s">
        <v>213</v>
      </c>
      <c r="C138" s="4" t="s">
        <v>83</v>
      </c>
      <c r="D138" s="26">
        <v>797.34</v>
      </c>
    </row>
    <row r="139" spans="1:4">
      <c r="A139" s="4" t="s">
        <v>248</v>
      </c>
      <c r="B139" s="4" t="s">
        <v>213</v>
      </c>
      <c r="C139" s="4" t="s">
        <v>86</v>
      </c>
      <c r="D139" s="26">
        <v>369.65999999999997</v>
      </c>
    </row>
    <row r="140" spans="1:4">
      <c r="A140" s="4" t="s">
        <v>89</v>
      </c>
      <c r="B140" s="4" t="s">
        <v>90</v>
      </c>
      <c r="C140" s="4" t="s">
        <v>86</v>
      </c>
      <c r="D140" s="26">
        <v>414.73</v>
      </c>
    </row>
    <row r="141" spans="1:4">
      <c r="A141" s="4" t="s">
        <v>267</v>
      </c>
      <c r="B141" s="4" t="s">
        <v>268</v>
      </c>
      <c r="C141" s="4" t="s">
        <v>86</v>
      </c>
      <c r="D141" s="26">
        <v>1939.1</v>
      </c>
    </row>
    <row r="142" spans="1:4">
      <c r="A142" s="4" t="s">
        <v>208</v>
      </c>
      <c r="B142" s="4" t="s">
        <v>209</v>
      </c>
      <c r="C142" s="4" t="s">
        <v>86</v>
      </c>
      <c r="D142" s="26">
        <v>2026.01</v>
      </c>
    </row>
    <row r="143" spans="1:4">
      <c r="A143" s="4" t="s">
        <v>131</v>
      </c>
      <c r="B143" s="4" t="s">
        <v>132</v>
      </c>
      <c r="C143" s="4" t="s">
        <v>86</v>
      </c>
      <c r="D143" s="26">
        <v>1762.16</v>
      </c>
    </row>
    <row r="144" spans="1:4">
      <c r="A144" s="4" t="s">
        <v>257</v>
      </c>
      <c r="B144" s="4" t="s">
        <v>258</v>
      </c>
      <c r="C144" s="4" t="s">
        <v>86</v>
      </c>
      <c r="D144" s="26">
        <v>378.62</v>
      </c>
    </row>
    <row r="145" spans="1:4">
      <c r="A145" s="4" t="s">
        <v>394</v>
      </c>
      <c r="B145" s="4" t="s">
        <v>395</v>
      </c>
      <c r="C145" s="4" t="s">
        <v>86</v>
      </c>
      <c r="D145" s="26">
        <v>1218.43</v>
      </c>
    </row>
    <row r="146" spans="1:4">
      <c r="A146" s="4" t="s">
        <v>325</v>
      </c>
      <c r="B146" s="4" t="s">
        <v>326</v>
      </c>
      <c r="C146" s="4" t="s">
        <v>83</v>
      </c>
      <c r="D146" s="26">
        <v>1704.95</v>
      </c>
    </row>
    <row r="147" spans="1:4">
      <c r="A147" s="4" t="s">
        <v>220</v>
      </c>
      <c r="B147" s="4" t="s">
        <v>221</v>
      </c>
      <c r="C147" s="4" t="s">
        <v>86</v>
      </c>
      <c r="D147" s="26">
        <v>882.15</v>
      </c>
    </row>
    <row r="148" spans="1:4">
      <c r="A148" s="4" t="s">
        <v>249</v>
      </c>
      <c r="B148" s="4" t="s">
        <v>250</v>
      </c>
      <c r="C148" s="4" t="s">
        <v>86</v>
      </c>
      <c r="D148" s="26">
        <v>605.04999999999995</v>
      </c>
    </row>
    <row r="149" spans="1:4">
      <c r="A149" s="4" t="s">
        <v>420</v>
      </c>
      <c r="B149" s="4" t="s">
        <v>421</v>
      </c>
      <c r="C149" s="4" t="s">
        <v>86</v>
      </c>
      <c r="D149" s="26">
        <v>369.65999999999997</v>
      </c>
    </row>
    <row r="150" spans="1:4">
      <c r="A150" s="4" t="s">
        <v>185</v>
      </c>
      <c r="B150" s="4" t="s">
        <v>186</v>
      </c>
      <c r="C150" s="4" t="s">
        <v>83</v>
      </c>
      <c r="D150" s="26">
        <v>1413.4499999999998</v>
      </c>
    </row>
    <row r="151" spans="1:4">
      <c r="A151" s="4" t="s">
        <v>439</v>
      </c>
      <c r="B151" s="4" t="s">
        <v>440</v>
      </c>
      <c r="C151" s="4" t="s">
        <v>86</v>
      </c>
      <c r="D151" s="26">
        <v>369.65999999999997</v>
      </c>
    </row>
    <row r="152" spans="1:4">
      <c r="A152" s="4" t="s">
        <v>163</v>
      </c>
      <c r="B152" s="4" t="s">
        <v>164</v>
      </c>
      <c r="C152" s="4" t="s">
        <v>86</v>
      </c>
      <c r="D152" s="26">
        <v>754</v>
      </c>
    </row>
    <row r="153" spans="1:4">
      <c r="A153" s="4" t="s">
        <v>433</v>
      </c>
      <c r="B153" s="4" t="s">
        <v>434</v>
      </c>
      <c r="C153" s="4" t="s">
        <v>86</v>
      </c>
      <c r="D153" s="26">
        <v>369.66</v>
      </c>
    </row>
    <row r="154" spans="1:4">
      <c r="A154" s="4" t="s">
        <v>370</v>
      </c>
      <c r="B154" s="4" t="s">
        <v>371</v>
      </c>
      <c r="C154" s="4" t="s">
        <v>86</v>
      </c>
      <c r="D154" s="26">
        <v>369.65999999999997</v>
      </c>
    </row>
    <row r="155" spans="1:4">
      <c r="A155" s="4" t="s">
        <v>191</v>
      </c>
      <c r="B155" s="4" t="s">
        <v>192</v>
      </c>
      <c r="C155" s="4" t="s">
        <v>86</v>
      </c>
      <c r="D155" s="26">
        <v>3937.84</v>
      </c>
    </row>
    <row r="156" spans="1:4">
      <c r="A156" s="4" t="s">
        <v>295</v>
      </c>
      <c r="B156" s="4" t="s">
        <v>296</v>
      </c>
      <c r="C156" s="4" t="s">
        <v>86</v>
      </c>
      <c r="D156" s="26">
        <v>4011.32</v>
      </c>
    </row>
    <row r="157" spans="1:4">
      <c r="A157" s="4" t="s">
        <v>386</v>
      </c>
      <c r="B157" s="4" t="s">
        <v>387</v>
      </c>
      <c r="C157" s="4" t="s">
        <v>86</v>
      </c>
      <c r="D157" s="26">
        <v>1339.2</v>
      </c>
    </row>
    <row r="158" spans="1:4">
      <c r="A158" s="4" t="s">
        <v>261</v>
      </c>
      <c r="B158" s="4" t="s">
        <v>262</v>
      </c>
      <c r="C158" s="4" t="s">
        <v>86</v>
      </c>
      <c r="D158" s="26">
        <v>369.66</v>
      </c>
    </row>
    <row r="159" spans="1:4">
      <c r="A159" s="4" t="s">
        <v>234</v>
      </c>
      <c r="B159" s="4" t="s">
        <v>235</v>
      </c>
      <c r="C159" s="4" t="s">
        <v>86</v>
      </c>
      <c r="D159" s="26">
        <v>332.78</v>
      </c>
    </row>
    <row r="160" spans="1:4">
      <c r="A160" s="4" t="s">
        <v>473</v>
      </c>
      <c r="B160" s="4" t="s">
        <v>474</v>
      </c>
      <c r="C160" s="4" t="s">
        <v>86</v>
      </c>
      <c r="D160" s="26">
        <v>369.65999999999997</v>
      </c>
    </row>
    <row r="161" spans="1:4">
      <c r="A161" s="4" t="s">
        <v>329</v>
      </c>
      <c r="B161" s="4" t="s">
        <v>330</v>
      </c>
      <c r="C161" s="4" t="s">
        <v>86</v>
      </c>
      <c r="D161" s="26">
        <v>4728.29</v>
      </c>
    </row>
    <row r="162" spans="1:4">
      <c r="A162" s="4" t="s">
        <v>285</v>
      </c>
      <c r="B162" s="4" t="s">
        <v>286</v>
      </c>
      <c r="C162" s="4" t="s">
        <v>86</v>
      </c>
      <c r="D162" s="26">
        <v>3712.95</v>
      </c>
    </row>
    <row r="163" spans="1:4">
      <c r="A163" s="4" t="s">
        <v>230</v>
      </c>
      <c r="B163" s="4" t="s">
        <v>231</v>
      </c>
      <c r="C163" s="4" t="s">
        <v>195</v>
      </c>
      <c r="D163" s="26">
        <v>1292.05</v>
      </c>
    </row>
    <row r="164" spans="1:4">
      <c r="A164" s="4" t="s">
        <v>107</v>
      </c>
      <c r="B164" s="4" t="s">
        <v>108</v>
      </c>
      <c r="C164" s="4" t="s">
        <v>86</v>
      </c>
      <c r="D164" s="26">
        <v>647.96</v>
      </c>
    </row>
    <row r="165" spans="1:4">
      <c r="A165" s="4" t="s">
        <v>315</v>
      </c>
      <c r="B165" s="4" t="s">
        <v>316</v>
      </c>
      <c r="C165" s="4" t="s">
        <v>86</v>
      </c>
      <c r="D165" s="26">
        <v>3314.38</v>
      </c>
    </row>
    <row r="166" spans="1:4">
      <c r="A166" s="4" t="s">
        <v>105</v>
      </c>
      <c r="B166" s="4" t="s">
        <v>106</v>
      </c>
      <c r="C166" s="4" t="s">
        <v>86</v>
      </c>
      <c r="D166" s="26">
        <v>722.44</v>
      </c>
    </row>
    <row r="167" spans="1:4">
      <c r="A167" s="4" t="s">
        <v>376</v>
      </c>
      <c r="B167" s="4" t="s">
        <v>377</v>
      </c>
      <c r="C167" s="4" t="s">
        <v>86</v>
      </c>
      <c r="D167" s="26">
        <v>742.9</v>
      </c>
    </row>
    <row r="168" spans="1:4">
      <c r="A168" s="4" t="s">
        <v>424</v>
      </c>
      <c r="B168" s="4" t="s">
        <v>425</v>
      </c>
      <c r="C168" s="4" t="s">
        <v>83</v>
      </c>
      <c r="D168" s="26">
        <v>1929.59</v>
      </c>
    </row>
    <row r="169" spans="1:4">
      <c r="A169" s="4" t="s">
        <v>109</v>
      </c>
      <c r="B169" s="4" t="s">
        <v>110</v>
      </c>
      <c r="C169" s="4" t="s">
        <v>86</v>
      </c>
      <c r="D169" s="26">
        <v>727.26</v>
      </c>
    </row>
    <row r="170" spans="1:4">
      <c r="A170" s="4" t="s">
        <v>323</v>
      </c>
      <c r="B170" s="4" t="s">
        <v>324</v>
      </c>
      <c r="C170" s="4" t="s">
        <v>86</v>
      </c>
      <c r="D170" s="26">
        <v>399.9</v>
      </c>
    </row>
    <row r="171" spans="1:4">
      <c r="A171" s="4" t="s">
        <v>281</v>
      </c>
      <c r="B171" s="4" t="s">
        <v>282</v>
      </c>
      <c r="C171" s="4" t="s">
        <v>86</v>
      </c>
      <c r="D171" s="26">
        <v>369.65999999999997</v>
      </c>
    </row>
    <row r="172" spans="1:4">
      <c r="A172" s="4" t="s">
        <v>171</v>
      </c>
      <c r="B172" s="4" t="s">
        <v>172</v>
      </c>
      <c r="C172" s="4" t="s">
        <v>83</v>
      </c>
      <c r="D172" s="26">
        <v>2059.67</v>
      </c>
    </row>
    <row r="173" spans="1:4">
      <c r="A173" s="4" t="s">
        <v>165</v>
      </c>
      <c r="B173" s="4" t="s">
        <v>166</v>
      </c>
      <c r="C173" s="4" t="s">
        <v>86</v>
      </c>
      <c r="D173" s="26">
        <v>2021.05</v>
      </c>
    </row>
    <row r="174" spans="1:4">
      <c r="A174" s="4" t="s">
        <v>499</v>
      </c>
      <c r="B174" s="4" t="s">
        <v>500</v>
      </c>
      <c r="C174" s="4" t="s">
        <v>86</v>
      </c>
      <c r="D174" s="26">
        <v>369.66</v>
      </c>
    </row>
    <row r="175" spans="1:4">
      <c r="A175" s="4" t="s">
        <v>362</v>
      </c>
      <c r="B175" s="4" t="s">
        <v>363</v>
      </c>
      <c r="C175" s="4" t="s">
        <v>86</v>
      </c>
      <c r="D175" s="26">
        <v>775.19</v>
      </c>
    </row>
    <row r="176" spans="1:4">
      <c r="A176" s="4" t="s">
        <v>404</v>
      </c>
      <c r="B176" s="4" t="s">
        <v>405</v>
      </c>
      <c r="C176" s="4" t="s">
        <v>86</v>
      </c>
      <c r="D176" s="26">
        <v>369.65999999999997</v>
      </c>
    </row>
    <row r="177" spans="1:4">
      <c r="A177" s="4" t="s">
        <v>484</v>
      </c>
      <c r="B177" s="4" t="s">
        <v>485</v>
      </c>
      <c r="C177" s="4" t="s">
        <v>83</v>
      </c>
      <c r="D177" s="26">
        <v>10452.719999999999</v>
      </c>
    </row>
    <row r="178" spans="1:4">
      <c r="A178" s="4" t="s">
        <v>238</v>
      </c>
      <c r="B178" s="4" t="s">
        <v>239</v>
      </c>
      <c r="C178" s="4" t="s">
        <v>86</v>
      </c>
      <c r="D178" s="26">
        <v>2891.75</v>
      </c>
    </row>
    <row r="179" spans="1:4">
      <c r="A179" s="4" t="s">
        <v>351</v>
      </c>
      <c r="B179" s="4" t="s">
        <v>352</v>
      </c>
      <c r="C179" s="4" t="s">
        <v>86</v>
      </c>
      <c r="D179" s="26">
        <v>627.67999999999995</v>
      </c>
    </row>
    <row r="180" spans="1:4">
      <c r="A180" s="4" t="s">
        <v>96</v>
      </c>
      <c r="B180" s="4" t="s">
        <v>98</v>
      </c>
      <c r="C180" s="4" t="s">
        <v>86</v>
      </c>
      <c r="D180" s="26">
        <v>593.94000000000005</v>
      </c>
    </row>
    <row r="181" spans="1:4">
      <c r="A181" s="4" t="s">
        <v>396</v>
      </c>
      <c r="B181" s="4" t="s">
        <v>397</v>
      </c>
      <c r="C181" s="4" t="s">
        <v>86</v>
      </c>
      <c r="D181" s="26">
        <v>486.17</v>
      </c>
    </row>
    <row r="182" spans="1:4">
      <c r="A182" s="4" t="s">
        <v>91</v>
      </c>
      <c r="B182" s="4" t="s">
        <v>92</v>
      </c>
      <c r="C182" s="4" t="s">
        <v>83</v>
      </c>
      <c r="D182" s="26">
        <v>1194.17</v>
      </c>
    </row>
    <row r="183" spans="1:4">
      <c r="A183" s="4" t="s">
        <v>503</v>
      </c>
      <c r="B183" s="4" t="s">
        <v>504</v>
      </c>
      <c r="C183" s="4" t="s">
        <v>95</v>
      </c>
      <c r="D183" s="26">
        <v>1359.5300000000002</v>
      </c>
    </row>
    <row r="184" spans="1:4">
      <c r="A184" s="4" t="s">
        <v>469</v>
      </c>
      <c r="B184" s="4" t="s">
        <v>470</v>
      </c>
      <c r="C184" s="4" t="s">
        <v>83</v>
      </c>
      <c r="D184" s="26">
        <v>10124.43</v>
      </c>
    </row>
    <row r="185" spans="1:4">
      <c r="A185" s="4" t="s">
        <v>103</v>
      </c>
      <c r="B185" s="4" t="s">
        <v>104</v>
      </c>
      <c r="C185" s="4" t="s">
        <v>95</v>
      </c>
      <c r="D185" s="26">
        <v>462.93000000000006</v>
      </c>
    </row>
    <row r="186" spans="1:4">
      <c r="A186" s="4" t="s">
        <v>388</v>
      </c>
      <c r="B186" s="4" t="s">
        <v>389</v>
      </c>
      <c r="C186" s="4" t="s">
        <v>83</v>
      </c>
      <c r="D186" s="26">
        <v>1676</v>
      </c>
    </row>
    <row r="187" spans="1:4">
      <c r="A187" s="4" t="s">
        <v>173</v>
      </c>
      <c r="B187" s="4" t="s">
        <v>174</v>
      </c>
      <c r="C187" s="4" t="s">
        <v>83</v>
      </c>
      <c r="D187" s="26">
        <v>4388.84</v>
      </c>
    </row>
    <row r="188" spans="1:4">
      <c r="A188" s="4" t="s">
        <v>305</v>
      </c>
      <c r="B188" s="4" t="s">
        <v>306</v>
      </c>
      <c r="C188" s="4" t="s">
        <v>86</v>
      </c>
      <c r="D188" s="26">
        <v>1081.0899999999999</v>
      </c>
    </row>
    <row r="189" spans="1:4">
      <c r="A189" s="4" t="s">
        <v>218</v>
      </c>
      <c r="B189" s="4" t="s">
        <v>219</v>
      </c>
      <c r="C189" s="4" t="s">
        <v>83</v>
      </c>
      <c r="D189" s="26">
        <v>834.51</v>
      </c>
    </row>
    <row r="190" spans="1:4">
      <c r="A190" s="4" t="s">
        <v>331</v>
      </c>
      <c r="B190" s="4" t="s">
        <v>332</v>
      </c>
      <c r="C190" s="4" t="s">
        <v>95</v>
      </c>
      <c r="D190" s="26">
        <v>3480.37</v>
      </c>
    </row>
    <row r="191" spans="1:4">
      <c r="A191" s="4" t="s">
        <v>273</v>
      </c>
      <c r="B191" s="4" t="s">
        <v>274</v>
      </c>
      <c r="C191" s="4" t="s">
        <v>83</v>
      </c>
      <c r="D191" s="26">
        <v>3409.36</v>
      </c>
    </row>
    <row r="192" spans="1:4">
      <c r="A192" s="4" t="s">
        <v>99</v>
      </c>
      <c r="B192" s="4" t="s">
        <v>100</v>
      </c>
      <c r="C192" s="4" t="s">
        <v>95</v>
      </c>
      <c r="D192" s="26">
        <v>2638.44</v>
      </c>
    </row>
    <row r="193" spans="1:4">
      <c r="A193" s="4" t="s">
        <v>149</v>
      </c>
      <c r="B193" s="4" t="s">
        <v>150</v>
      </c>
      <c r="C193" s="4" t="s">
        <v>83</v>
      </c>
      <c r="D193" s="26">
        <v>5761.29</v>
      </c>
    </row>
    <row r="194" spans="1:4">
      <c r="A194" s="4" t="s">
        <v>141</v>
      </c>
      <c r="B194" s="4" t="s">
        <v>142</v>
      </c>
      <c r="C194" s="4" t="s">
        <v>83</v>
      </c>
      <c r="D194" s="26">
        <v>1173.58</v>
      </c>
    </row>
    <row r="195" spans="1:4">
      <c r="A195" s="4" t="s">
        <v>429</v>
      </c>
      <c r="B195" s="4" t="s">
        <v>430</v>
      </c>
      <c r="C195" s="4" t="s">
        <v>83</v>
      </c>
      <c r="D195" s="26">
        <v>7273.82</v>
      </c>
    </row>
    <row r="196" spans="1:4">
      <c r="A196" s="4" t="s">
        <v>339</v>
      </c>
      <c r="B196" s="4" t="s">
        <v>340</v>
      </c>
      <c r="C196" s="4" t="s">
        <v>86</v>
      </c>
      <c r="D196" s="26">
        <v>821.92</v>
      </c>
    </row>
    <row r="197" spans="1:4">
      <c r="A197" s="4" t="s">
        <v>133</v>
      </c>
      <c r="B197" s="4" t="s">
        <v>134</v>
      </c>
      <c r="C197" s="4" t="s">
        <v>86</v>
      </c>
      <c r="D197" s="26">
        <v>1598.39</v>
      </c>
    </row>
    <row r="198" spans="1:4">
      <c r="A198" s="4" t="s">
        <v>495</v>
      </c>
      <c r="B198" s="4" t="s">
        <v>496</v>
      </c>
      <c r="C198" s="4" t="s">
        <v>83</v>
      </c>
      <c r="D198" s="26">
        <v>903.21</v>
      </c>
    </row>
    <row r="199" spans="1:4">
      <c r="A199" s="4" t="s">
        <v>317</v>
      </c>
      <c r="B199" s="4" t="s">
        <v>318</v>
      </c>
      <c r="C199" s="4" t="s">
        <v>86</v>
      </c>
      <c r="D199" s="26">
        <v>614.76</v>
      </c>
    </row>
    <row r="200" spans="1:4">
      <c r="A200" s="4" t="s">
        <v>449</v>
      </c>
      <c r="B200" s="4" t="s">
        <v>450</v>
      </c>
      <c r="C200" s="4" t="s">
        <v>95</v>
      </c>
      <c r="D200" s="26">
        <v>2047.1</v>
      </c>
    </row>
    <row r="201" spans="1:4">
      <c r="A201" s="4" t="s">
        <v>189</v>
      </c>
      <c r="B201" s="4" t="s">
        <v>190</v>
      </c>
      <c r="C201" s="4" t="s">
        <v>86</v>
      </c>
      <c r="D201" s="26">
        <v>369.65999999999997</v>
      </c>
    </row>
    <row r="202" spans="1:4">
      <c r="A202" s="4" t="s">
        <v>200</v>
      </c>
      <c r="B202" s="4" t="s">
        <v>201</v>
      </c>
      <c r="C202" s="4" t="s">
        <v>86</v>
      </c>
      <c r="D202" s="26">
        <v>369.65999999999997</v>
      </c>
    </row>
    <row r="203" spans="1:4">
      <c r="A203" s="4" t="s">
        <v>464</v>
      </c>
      <c r="B203" s="4" t="s">
        <v>465</v>
      </c>
      <c r="C203" s="4" t="s">
        <v>86</v>
      </c>
      <c r="D203" s="26">
        <v>184.83</v>
      </c>
    </row>
    <row r="204" spans="1:4">
      <c r="A204" s="4" t="s">
        <v>84</v>
      </c>
      <c r="B204" s="4" t="s">
        <v>85</v>
      </c>
      <c r="C204" s="4" t="s">
        <v>86</v>
      </c>
      <c r="D204" s="26">
        <v>369.66</v>
      </c>
    </row>
    <row r="205" spans="1:4">
      <c r="A205" s="4" t="s">
        <v>374</v>
      </c>
      <c r="B205" s="4" t="s">
        <v>375</v>
      </c>
      <c r="C205" s="4" t="s">
        <v>86</v>
      </c>
      <c r="D205" s="26">
        <v>840.38</v>
      </c>
    </row>
    <row r="206" spans="1:4">
      <c r="A206" s="4" t="s">
        <v>486</v>
      </c>
      <c r="B206" s="4" t="s">
        <v>487</v>
      </c>
      <c r="C206" s="4" t="s">
        <v>83</v>
      </c>
      <c r="D206" s="26">
        <v>9829.5499999999993</v>
      </c>
    </row>
    <row r="207" spans="1:4">
      <c r="A207" s="4" t="s">
        <v>151</v>
      </c>
      <c r="B207" s="4" t="s">
        <v>152</v>
      </c>
      <c r="C207" s="4" t="s">
        <v>95</v>
      </c>
      <c r="D207" s="26">
        <v>2893.8</v>
      </c>
    </row>
    <row r="208" spans="1:4">
      <c r="A208" s="4" t="s">
        <v>345</v>
      </c>
      <c r="B208" s="4" t="s">
        <v>346</v>
      </c>
      <c r="C208" s="4" t="s">
        <v>86</v>
      </c>
      <c r="D208" s="26">
        <v>369.65999999999997</v>
      </c>
    </row>
    <row r="209" spans="1:4">
      <c r="A209" s="4" t="s">
        <v>289</v>
      </c>
      <c r="B209" s="4" t="s">
        <v>290</v>
      </c>
      <c r="C209" s="4" t="s">
        <v>86</v>
      </c>
      <c r="D209" s="26">
        <v>1084.5999999999999</v>
      </c>
    </row>
    <row r="210" spans="1:4">
      <c r="A210" s="4" t="s">
        <v>497</v>
      </c>
      <c r="B210" s="4" t="s">
        <v>498</v>
      </c>
      <c r="C210" s="4" t="s">
        <v>86</v>
      </c>
      <c r="D210" s="26">
        <v>369.66</v>
      </c>
    </row>
    <row r="211" spans="1:4">
      <c r="A211" s="4" t="s">
        <v>293</v>
      </c>
      <c r="B211" s="4" t="s">
        <v>294</v>
      </c>
      <c r="C211" s="4" t="s">
        <v>83</v>
      </c>
      <c r="D211" s="26">
        <v>8622.119999999999</v>
      </c>
    </row>
    <row r="212" spans="1:4">
      <c r="A212" s="4" t="s">
        <v>426</v>
      </c>
      <c r="B212" s="4" t="s">
        <v>428</v>
      </c>
      <c r="C212" s="4" t="s">
        <v>86</v>
      </c>
      <c r="D212" s="26">
        <v>273.19</v>
      </c>
    </row>
    <row r="213" spans="1:4">
      <c r="A213" s="4" t="s">
        <v>455</v>
      </c>
      <c r="B213" s="4" t="s">
        <v>457</v>
      </c>
      <c r="C213" s="4" t="s">
        <v>86</v>
      </c>
      <c r="D213" s="26">
        <v>407.71</v>
      </c>
    </row>
    <row r="214" spans="1:4">
      <c r="A214" s="4" t="s">
        <v>93</v>
      </c>
      <c r="B214" s="4" t="s">
        <v>94</v>
      </c>
      <c r="C214" s="4" t="s">
        <v>83</v>
      </c>
      <c r="D214" s="26">
        <v>1047.2</v>
      </c>
    </row>
    <row r="215" spans="1:4">
      <c r="A215" s="4" t="s">
        <v>253</v>
      </c>
      <c r="B215" s="4" t="s">
        <v>254</v>
      </c>
      <c r="C215" s="4" t="s">
        <v>86</v>
      </c>
      <c r="D215" s="26">
        <v>539.04999999999995</v>
      </c>
    </row>
    <row r="216" spans="1:4">
      <c r="A216" s="4" t="s">
        <v>87</v>
      </c>
      <c r="B216" s="4" t="s">
        <v>88</v>
      </c>
      <c r="C216" s="4" t="s">
        <v>86</v>
      </c>
      <c r="D216" s="26">
        <v>369.66</v>
      </c>
    </row>
  </sheetData>
  <autoFilter ref="A3:D216">
    <sortState ref="A2:E214">
      <sortCondition ref="B1:B214"/>
    </sortState>
  </autoFilter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Sintese (2)</vt:lpstr>
      <vt:lpstr>CDC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Higor Augusto Silva Pereira</dc:creator>
  <cp:lastModifiedBy>Francisca Veridiane Maia de Oliveira</cp:lastModifiedBy>
  <cp:lastPrinted>2020-12-22T12:32:47Z</cp:lastPrinted>
  <dcterms:created xsi:type="dcterms:W3CDTF">2018-08-29T13:55:38Z</dcterms:created>
  <dcterms:modified xsi:type="dcterms:W3CDTF">2024-01-11T18:28:25Z</dcterms:modified>
</cp:coreProperties>
</file>