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DJUR\COORDENDORIA\Arquivos\Saídas - Codjur\CONTROLE CDC 2022\"/>
    </mc:Choice>
  </mc:AlternateContent>
  <bookViews>
    <workbookView xWindow="0" yWindow="0" windowWidth="28800" windowHeight="12210"/>
  </bookViews>
  <sheets>
    <sheet name="Contratos" sheetId="1" r:id="rId1"/>
  </sheets>
  <externalReferences>
    <externalReference r:id="rId2"/>
    <externalReference r:id="rId3"/>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24" i="1" l="1"/>
  <c r="K624" i="1"/>
  <c r="J624" i="1"/>
  <c r="I624" i="1"/>
  <c r="H624" i="1"/>
  <c r="G624" i="1"/>
  <c r="F624" i="1"/>
  <c r="E624" i="1"/>
  <c r="D624" i="1"/>
  <c r="C624" i="1"/>
  <c r="B624" i="1"/>
  <c r="L623" i="1"/>
  <c r="K623" i="1"/>
  <c r="J623" i="1"/>
  <c r="I623" i="1"/>
  <c r="H623" i="1"/>
  <c r="G623" i="1"/>
  <c r="F623" i="1"/>
  <c r="E623" i="1"/>
  <c r="D623" i="1"/>
  <c r="C623" i="1"/>
  <c r="B623" i="1"/>
  <c r="L622" i="1"/>
  <c r="K622" i="1"/>
  <c r="J622" i="1"/>
  <c r="I622" i="1"/>
  <c r="H622" i="1"/>
  <c r="G622" i="1"/>
  <c r="F622" i="1"/>
  <c r="E622" i="1"/>
  <c r="D622" i="1"/>
  <c r="C622" i="1"/>
  <c r="B622" i="1"/>
  <c r="L621" i="1"/>
  <c r="K621" i="1"/>
  <c r="J621" i="1"/>
  <c r="I621" i="1"/>
  <c r="H621" i="1"/>
  <c r="G621" i="1"/>
  <c r="F621" i="1"/>
  <c r="E621" i="1"/>
  <c r="D621" i="1"/>
  <c r="C621" i="1"/>
  <c r="B621" i="1"/>
  <c r="L620" i="1"/>
  <c r="K620" i="1"/>
  <c r="J620" i="1"/>
  <c r="I620" i="1"/>
  <c r="H620" i="1"/>
  <c r="G620" i="1"/>
  <c r="F620" i="1"/>
  <c r="E620" i="1"/>
  <c r="D620" i="1"/>
  <c r="C620" i="1"/>
  <c r="B620" i="1"/>
  <c r="L619" i="1"/>
  <c r="K619" i="1"/>
  <c r="J619" i="1"/>
  <c r="I619" i="1"/>
  <c r="H619" i="1"/>
  <c r="G619" i="1"/>
  <c r="F619" i="1"/>
  <c r="E619" i="1"/>
  <c r="D619" i="1"/>
  <c r="C619" i="1"/>
  <c r="B619" i="1"/>
  <c r="L618" i="1"/>
  <c r="K618" i="1"/>
  <c r="J618" i="1"/>
  <c r="I618" i="1"/>
  <c r="H618" i="1"/>
  <c r="G618" i="1"/>
  <c r="F618" i="1"/>
  <c r="E618" i="1"/>
  <c r="D618" i="1"/>
  <c r="C618" i="1"/>
  <c r="B618" i="1"/>
  <c r="L617" i="1"/>
  <c r="K617" i="1"/>
  <c r="J617" i="1"/>
  <c r="I617" i="1"/>
  <c r="H617" i="1"/>
  <c r="G617" i="1"/>
  <c r="F617" i="1"/>
  <c r="E617" i="1"/>
  <c r="D617" i="1"/>
  <c r="C617" i="1"/>
  <c r="B617" i="1"/>
  <c r="L616" i="1"/>
  <c r="K616" i="1"/>
  <c r="J616" i="1"/>
  <c r="I616" i="1"/>
  <c r="H616" i="1"/>
  <c r="G616" i="1"/>
  <c r="F616" i="1"/>
  <c r="E616" i="1"/>
  <c r="D616" i="1"/>
  <c r="C616" i="1"/>
  <c r="B616" i="1"/>
  <c r="L615" i="1"/>
  <c r="K615" i="1"/>
  <c r="J615" i="1"/>
  <c r="I615" i="1"/>
  <c r="H615" i="1"/>
  <c r="G615" i="1"/>
  <c r="F615" i="1"/>
  <c r="E615" i="1"/>
  <c r="D615" i="1"/>
  <c r="C615" i="1"/>
  <c r="B615" i="1"/>
  <c r="L614" i="1"/>
  <c r="K614" i="1"/>
  <c r="J614" i="1"/>
  <c r="I614" i="1"/>
  <c r="H614" i="1"/>
  <c r="G614" i="1"/>
  <c r="F614" i="1"/>
  <c r="E614" i="1"/>
  <c r="D614" i="1"/>
  <c r="C614" i="1"/>
  <c r="B614" i="1"/>
  <c r="L613" i="1"/>
  <c r="K613" i="1"/>
  <c r="J613" i="1"/>
  <c r="I613" i="1"/>
  <c r="H613" i="1"/>
  <c r="G613" i="1"/>
  <c r="F613" i="1"/>
  <c r="E613" i="1"/>
  <c r="D613" i="1"/>
  <c r="C613" i="1"/>
  <c r="B613" i="1"/>
  <c r="L612" i="1"/>
  <c r="K612" i="1"/>
  <c r="J612" i="1"/>
  <c r="I612" i="1"/>
  <c r="H612" i="1"/>
  <c r="G612" i="1"/>
  <c r="F612" i="1"/>
  <c r="E612" i="1"/>
  <c r="D612" i="1"/>
  <c r="C612" i="1"/>
  <c r="B612" i="1"/>
  <c r="L611" i="1"/>
  <c r="K611" i="1"/>
  <c r="J611" i="1"/>
  <c r="I611" i="1"/>
  <c r="H611" i="1"/>
  <c r="G611" i="1"/>
  <c r="F611" i="1"/>
  <c r="E611" i="1"/>
  <c r="D611" i="1"/>
  <c r="C611" i="1"/>
  <c r="B611" i="1"/>
  <c r="L610" i="1"/>
  <c r="K610" i="1"/>
  <c r="J610" i="1"/>
  <c r="I610" i="1"/>
  <c r="H610" i="1"/>
  <c r="G610" i="1"/>
  <c r="F610" i="1"/>
  <c r="E610" i="1"/>
  <c r="D610" i="1"/>
  <c r="C610" i="1"/>
  <c r="B610" i="1"/>
  <c r="L609" i="1"/>
  <c r="K609" i="1"/>
  <c r="J609" i="1"/>
  <c r="I609" i="1"/>
  <c r="H609" i="1"/>
  <c r="G609" i="1"/>
  <c r="F609" i="1"/>
  <c r="E609" i="1"/>
  <c r="D609" i="1"/>
  <c r="C609" i="1"/>
  <c r="B609" i="1"/>
  <c r="L608" i="1"/>
  <c r="K608" i="1"/>
  <c r="J608" i="1"/>
  <c r="I608" i="1"/>
  <c r="H608" i="1"/>
  <c r="G608" i="1"/>
  <c r="F608" i="1"/>
  <c r="E608" i="1"/>
  <c r="D608" i="1"/>
  <c r="C608" i="1"/>
  <c r="B608" i="1"/>
  <c r="L607" i="1"/>
  <c r="K607" i="1"/>
  <c r="J607" i="1"/>
  <c r="I607" i="1"/>
  <c r="H607" i="1"/>
  <c r="G607" i="1"/>
  <c r="F607" i="1"/>
  <c r="E607" i="1"/>
  <c r="D607" i="1"/>
  <c r="C607" i="1"/>
  <c r="B607" i="1"/>
  <c r="L606" i="1"/>
  <c r="K606" i="1"/>
  <c r="J606" i="1"/>
  <c r="I606" i="1"/>
  <c r="H606" i="1"/>
  <c r="G606" i="1"/>
  <c r="F606" i="1"/>
  <c r="E606" i="1"/>
  <c r="D606" i="1"/>
  <c r="C606" i="1"/>
  <c r="B606" i="1"/>
  <c r="L605" i="1"/>
  <c r="K605" i="1"/>
  <c r="J605" i="1"/>
  <c r="I605" i="1"/>
  <c r="H605" i="1"/>
  <c r="G605" i="1"/>
  <c r="F605" i="1"/>
  <c r="E605" i="1"/>
  <c r="D605" i="1"/>
  <c r="C605" i="1"/>
  <c r="B605" i="1"/>
  <c r="L604" i="1"/>
  <c r="K604" i="1"/>
  <c r="J604" i="1"/>
  <c r="I604" i="1"/>
  <c r="H604" i="1"/>
  <c r="G604" i="1"/>
  <c r="F604" i="1"/>
  <c r="E604" i="1"/>
  <c r="D604" i="1"/>
  <c r="C604" i="1"/>
  <c r="B604" i="1"/>
  <c r="L603" i="1"/>
  <c r="K603" i="1"/>
  <c r="J603" i="1"/>
  <c r="I603" i="1"/>
  <c r="H603" i="1"/>
  <c r="G603" i="1"/>
  <c r="F603" i="1"/>
  <c r="E603" i="1"/>
  <c r="D603" i="1"/>
  <c r="C603" i="1"/>
  <c r="B603" i="1"/>
  <c r="L602" i="1"/>
  <c r="K602" i="1"/>
  <c r="J602" i="1"/>
  <c r="I602" i="1"/>
  <c r="H602" i="1"/>
  <c r="G602" i="1"/>
  <c r="F602" i="1"/>
  <c r="E602" i="1"/>
  <c r="D602" i="1"/>
  <c r="C602" i="1"/>
  <c r="B602" i="1"/>
  <c r="L601" i="1"/>
  <c r="K601" i="1"/>
  <c r="J601" i="1"/>
  <c r="I601" i="1"/>
  <c r="H601" i="1"/>
  <c r="G601" i="1"/>
  <c r="F601" i="1"/>
  <c r="E601" i="1"/>
  <c r="D601" i="1"/>
  <c r="C601" i="1"/>
  <c r="B601" i="1"/>
  <c r="L600" i="1"/>
  <c r="K600" i="1"/>
  <c r="J600" i="1"/>
  <c r="I600" i="1"/>
  <c r="H600" i="1"/>
  <c r="G600" i="1"/>
  <c r="F600" i="1"/>
  <c r="E600" i="1"/>
  <c r="D600" i="1"/>
  <c r="C600" i="1"/>
  <c r="B600" i="1"/>
  <c r="L599" i="1"/>
  <c r="K599" i="1"/>
  <c r="J599" i="1"/>
  <c r="I599" i="1"/>
  <c r="H599" i="1"/>
  <c r="G599" i="1"/>
  <c r="F599" i="1"/>
  <c r="E599" i="1"/>
  <c r="D599" i="1"/>
  <c r="C599" i="1"/>
  <c r="B599" i="1"/>
  <c r="L598" i="1"/>
  <c r="K598" i="1"/>
  <c r="J598" i="1"/>
  <c r="I598" i="1"/>
  <c r="H598" i="1"/>
  <c r="G598" i="1"/>
  <c r="F598" i="1"/>
  <c r="E598" i="1"/>
  <c r="D598" i="1"/>
  <c r="C598" i="1"/>
  <c r="B598" i="1"/>
  <c r="L597" i="1"/>
  <c r="K597" i="1"/>
  <c r="J597" i="1"/>
  <c r="I597" i="1"/>
  <c r="H597" i="1"/>
  <c r="G597" i="1"/>
  <c r="F597" i="1"/>
  <c r="E597" i="1"/>
  <c r="D597" i="1"/>
  <c r="C597" i="1"/>
  <c r="B597" i="1"/>
  <c r="L596" i="1"/>
  <c r="K596" i="1"/>
  <c r="J596" i="1"/>
  <c r="I596" i="1"/>
  <c r="H596" i="1"/>
  <c r="G596" i="1"/>
  <c r="F596" i="1"/>
  <c r="E596" i="1"/>
  <c r="D596" i="1"/>
  <c r="C596" i="1"/>
  <c r="B596" i="1"/>
  <c r="L595" i="1"/>
  <c r="K595" i="1"/>
  <c r="J595" i="1"/>
  <c r="I595" i="1"/>
  <c r="H595" i="1"/>
  <c r="G595" i="1"/>
  <c r="F595" i="1"/>
  <c r="E595" i="1"/>
  <c r="D595" i="1"/>
  <c r="C595" i="1"/>
  <c r="B595" i="1"/>
  <c r="L594" i="1"/>
  <c r="K594" i="1"/>
  <c r="J594" i="1"/>
  <c r="I594" i="1"/>
  <c r="H594" i="1"/>
  <c r="G594" i="1"/>
  <c r="F594" i="1"/>
  <c r="E594" i="1"/>
  <c r="D594" i="1"/>
  <c r="C594" i="1"/>
  <c r="B594" i="1"/>
  <c r="L593" i="1"/>
  <c r="K593" i="1"/>
  <c r="J593" i="1"/>
  <c r="I593" i="1"/>
  <c r="H593" i="1"/>
  <c r="G593" i="1"/>
  <c r="F593" i="1"/>
  <c r="E593" i="1"/>
  <c r="D593" i="1"/>
  <c r="C593" i="1"/>
  <c r="B593" i="1"/>
  <c r="L592" i="1"/>
  <c r="K592" i="1"/>
  <c r="J592" i="1"/>
  <c r="I592" i="1"/>
  <c r="H592" i="1"/>
  <c r="G592" i="1"/>
  <c r="F592" i="1"/>
  <c r="E592" i="1"/>
  <c r="D592" i="1"/>
  <c r="C592" i="1"/>
  <c r="B592" i="1"/>
  <c r="L591" i="1"/>
  <c r="K591" i="1"/>
  <c r="J591" i="1"/>
  <c r="I591" i="1"/>
  <c r="H591" i="1"/>
  <c r="G591" i="1"/>
  <c r="F591" i="1"/>
  <c r="E591" i="1"/>
  <c r="D591" i="1"/>
  <c r="C591" i="1"/>
  <c r="B591" i="1"/>
  <c r="L590" i="1"/>
  <c r="K590" i="1"/>
  <c r="J590" i="1"/>
  <c r="I590" i="1"/>
  <c r="H590" i="1"/>
  <c r="G590" i="1"/>
  <c r="F590" i="1"/>
  <c r="E590" i="1"/>
  <c r="D590" i="1"/>
  <c r="C590" i="1"/>
  <c r="B590" i="1"/>
  <c r="L589" i="1"/>
  <c r="K589" i="1"/>
  <c r="J589" i="1"/>
  <c r="I589" i="1"/>
  <c r="H589" i="1"/>
  <c r="G589" i="1"/>
  <c r="F589" i="1"/>
  <c r="E589" i="1"/>
  <c r="D589" i="1"/>
  <c r="C589" i="1"/>
  <c r="B589" i="1"/>
  <c r="L588" i="1"/>
  <c r="K588" i="1"/>
  <c r="J588" i="1"/>
  <c r="I588" i="1"/>
  <c r="H588" i="1"/>
  <c r="G588" i="1"/>
  <c r="F588" i="1"/>
  <c r="E588" i="1"/>
  <c r="D588" i="1"/>
  <c r="C588" i="1"/>
  <c r="B588" i="1"/>
  <c r="L587" i="1"/>
  <c r="K587" i="1"/>
  <c r="J587" i="1"/>
  <c r="I587" i="1"/>
  <c r="H587" i="1"/>
  <c r="G587" i="1"/>
  <c r="F587" i="1"/>
  <c r="E587" i="1"/>
  <c r="D587" i="1"/>
  <c r="C587" i="1"/>
  <c r="B587" i="1"/>
  <c r="L586" i="1"/>
  <c r="K586" i="1"/>
  <c r="J586" i="1"/>
  <c r="I586" i="1"/>
  <c r="H586" i="1"/>
  <c r="G586" i="1"/>
  <c r="F586" i="1"/>
  <c r="E586" i="1"/>
  <c r="D586" i="1"/>
  <c r="C586" i="1"/>
  <c r="B586" i="1"/>
  <c r="L585" i="1"/>
  <c r="K585" i="1"/>
  <c r="J585" i="1"/>
  <c r="I585" i="1"/>
  <c r="H585" i="1"/>
  <c r="G585" i="1"/>
  <c r="F585" i="1"/>
  <c r="E585" i="1"/>
  <c r="D585" i="1"/>
  <c r="C585" i="1"/>
  <c r="B585" i="1"/>
  <c r="L584" i="1"/>
  <c r="K584" i="1"/>
  <c r="J584" i="1"/>
  <c r="I584" i="1"/>
  <c r="H584" i="1"/>
  <c r="G584" i="1"/>
  <c r="F584" i="1"/>
  <c r="E584" i="1"/>
  <c r="D584" i="1"/>
  <c r="C584" i="1"/>
  <c r="B584" i="1"/>
  <c r="L583" i="1"/>
  <c r="K583" i="1"/>
  <c r="J583" i="1"/>
  <c r="I583" i="1"/>
  <c r="H583" i="1"/>
  <c r="G583" i="1"/>
  <c r="F583" i="1"/>
  <c r="E583" i="1"/>
  <c r="D583" i="1"/>
  <c r="C583" i="1"/>
  <c r="B583" i="1"/>
  <c r="L582" i="1"/>
  <c r="K582" i="1"/>
  <c r="J582" i="1"/>
  <c r="I582" i="1"/>
  <c r="H582" i="1"/>
  <c r="G582" i="1"/>
  <c r="F582" i="1"/>
  <c r="E582" i="1"/>
  <c r="D582" i="1"/>
  <c r="C582" i="1"/>
  <c r="B582" i="1"/>
  <c r="L581" i="1"/>
  <c r="K581" i="1"/>
  <c r="J581" i="1"/>
  <c r="I581" i="1"/>
  <c r="H581" i="1"/>
  <c r="G581" i="1"/>
  <c r="F581" i="1"/>
  <c r="E581" i="1"/>
  <c r="D581" i="1"/>
  <c r="C581" i="1"/>
  <c r="B581" i="1"/>
  <c r="L580" i="1"/>
  <c r="K580" i="1"/>
  <c r="J580" i="1"/>
  <c r="I580" i="1"/>
  <c r="H580" i="1"/>
  <c r="G580" i="1"/>
  <c r="F580" i="1"/>
  <c r="E580" i="1"/>
  <c r="D580" i="1"/>
  <c r="C580" i="1"/>
  <c r="B580" i="1"/>
  <c r="L579" i="1"/>
  <c r="K579" i="1"/>
  <c r="J579" i="1"/>
  <c r="I579" i="1"/>
  <c r="H579" i="1"/>
  <c r="G579" i="1"/>
  <c r="F579" i="1"/>
  <c r="E579" i="1"/>
  <c r="D579" i="1"/>
  <c r="C579" i="1"/>
  <c r="B579" i="1"/>
  <c r="L578" i="1"/>
  <c r="K578" i="1"/>
  <c r="J578" i="1"/>
  <c r="I578" i="1"/>
  <c r="H578" i="1"/>
  <c r="G578" i="1"/>
  <c r="F578" i="1"/>
  <c r="E578" i="1"/>
  <c r="D578" i="1"/>
  <c r="C578" i="1"/>
  <c r="B578" i="1"/>
  <c r="L577" i="1"/>
  <c r="K577" i="1"/>
  <c r="J577" i="1"/>
  <c r="I577" i="1"/>
  <c r="H577" i="1"/>
  <c r="G577" i="1"/>
  <c r="F577" i="1"/>
  <c r="E577" i="1"/>
  <c r="D577" i="1"/>
  <c r="C577" i="1"/>
  <c r="B577" i="1"/>
  <c r="L576" i="1"/>
  <c r="K576" i="1"/>
  <c r="J576" i="1"/>
  <c r="I576" i="1"/>
  <c r="H576" i="1"/>
  <c r="G576" i="1"/>
  <c r="F576" i="1"/>
  <c r="E576" i="1"/>
  <c r="D576" i="1"/>
  <c r="C576" i="1"/>
  <c r="B576" i="1"/>
  <c r="L575" i="1"/>
  <c r="K575" i="1"/>
  <c r="J575" i="1"/>
  <c r="I575" i="1"/>
  <c r="H575" i="1"/>
  <c r="G575" i="1"/>
  <c r="F575" i="1"/>
  <c r="E575" i="1"/>
  <c r="D575" i="1"/>
  <c r="C575" i="1"/>
  <c r="B575" i="1"/>
  <c r="L574" i="1"/>
  <c r="K574" i="1"/>
  <c r="J574" i="1"/>
  <c r="I574" i="1"/>
  <c r="H574" i="1"/>
  <c r="G574" i="1"/>
  <c r="F574" i="1"/>
  <c r="E574" i="1"/>
  <c r="D574" i="1"/>
  <c r="C574" i="1"/>
  <c r="B574" i="1"/>
  <c r="L573" i="1"/>
  <c r="K573" i="1"/>
  <c r="J573" i="1"/>
  <c r="I573" i="1"/>
  <c r="H573" i="1"/>
  <c r="G573" i="1"/>
  <c r="F573" i="1"/>
  <c r="E573" i="1"/>
  <c r="D573" i="1"/>
  <c r="C573" i="1"/>
  <c r="B573" i="1"/>
  <c r="L572" i="1"/>
  <c r="K572" i="1"/>
  <c r="J572" i="1"/>
  <c r="I572" i="1"/>
  <c r="H572" i="1"/>
  <c r="G572" i="1"/>
  <c r="F572" i="1"/>
  <c r="E572" i="1"/>
  <c r="D572" i="1"/>
  <c r="C572" i="1"/>
  <c r="B572" i="1"/>
  <c r="L571" i="1"/>
  <c r="K571" i="1"/>
  <c r="J571" i="1"/>
  <c r="I571" i="1"/>
  <c r="H571" i="1"/>
  <c r="G571" i="1"/>
  <c r="F571" i="1"/>
  <c r="E571" i="1"/>
  <c r="D571" i="1"/>
  <c r="C571" i="1"/>
  <c r="B571" i="1"/>
  <c r="L570" i="1"/>
  <c r="K570" i="1"/>
  <c r="J570" i="1"/>
  <c r="I570" i="1"/>
  <c r="H570" i="1"/>
  <c r="G570" i="1"/>
  <c r="F570" i="1"/>
  <c r="E570" i="1"/>
  <c r="D570" i="1"/>
  <c r="C570" i="1"/>
  <c r="B570" i="1"/>
  <c r="L569" i="1"/>
  <c r="K569" i="1"/>
  <c r="J569" i="1"/>
  <c r="I569" i="1"/>
  <c r="H569" i="1"/>
  <c r="G569" i="1"/>
  <c r="F569" i="1"/>
  <c r="E569" i="1"/>
  <c r="D569" i="1"/>
  <c r="C569" i="1"/>
  <c r="B569" i="1"/>
  <c r="L568" i="1"/>
  <c r="K568" i="1"/>
  <c r="J568" i="1"/>
  <c r="I568" i="1"/>
  <c r="H568" i="1"/>
  <c r="G568" i="1"/>
  <c r="F568" i="1"/>
  <c r="E568" i="1"/>
  <c r="D568" i="1"/>
  <c r="C568" i="1"/>
  <c r="B568" i="1"/>
  <c r="L567" i="1"/>
  <c r="K567" i="1"/>
  <c r="J567" i="1"/>
  <c r="I567" i="1"/>
  <c r="H567" i="1"/>
  <c r="G567" i="1"/>
  <c r="F567" i="1"/>
  <c r="E567" i="1"/>
  <c r="D567" i="1"/>
  <c r="C567" i="1"/>
  <c r="B567" i="1"/>
  <c r="L566" i="1"/>
  <c r="K566" i="1"/>
  <c r="J566" i="1"/>
  <c r="I566" i="1"/>
  <c r="H566" i="1"/>
  <c r="G566" i="1"/>
  <c r="F566" i="1"/>
  <c r="E566" i="1"/>
  <c r="D566" i="1"/>
  <c r="C566" i="1"/>
  <c r="B566" i="1"/>
  <c r="L565" i="1"/>
  <c r="K565" i="1"/>
  <c r="J565" i="1"/>
  <c r="I565" i="1"/>
  <c r="H565" i="1"/>
  <c r="G565" i="1"/>
  <c r="F565" i="1"/>
  <c r="E565" i="1"/>
  <c r="D565" i="1"/>
  <c r="C565" i="1"/>
  <c r="B565" i="1"/>
  <c r="L564" i="1"/>
  <c r="K564" i="1"/>
  <c r="J564" i="1"/>
  <c r="I564" i="1"/>
  <c r="H564" i="1"/>
  <c r="G564" i="1"/>
  <c r="F564" i="1"/>
  <c r="E564" i="1"/>
  <c r="D564" i="1"/>
  <c r="C564" i="1"/>
  <c r="B564" i="1"/>
  <c r="L563" i="1"/>
  <c r="K563" i="1"/>
  <c r="J563" i="1"/>
  <c r="I563" i="1"/>
  <c r="H563" i="1"/>
  <c r="G563" i="1"/>
  <c r="F563" i="1"/>
  <c r="E563" i="1"/>
  <c r="D563" i="1"/>
  <c r="C563" i="1"/>
  <c r="B563" i="1"/>
  <c r="L562" i="1"/>
  <c r="K562" i="1"/>
  <c r="J562" i="1"/>
  <c r="I562" i="1"/>
  <c r="H562" i="1"/>
  <c r="G562" i="1"/>
  <c r="F562" i="1"/>
  <c r="E562" i="1"/>
  <c r="D562" i="1"/>
  <c r="C562" i="1"/>
  <c r="B562" i="1"/>
  <c r="L561" i="1"/>
  <c r="K561" i="1"/>
  <c r="J561" i="1"/>
  <c r="I561" i="1"/>
  <c r="H561" i="1"/>
  <c r="G561" i="1"/>
  <c r="F561" i="1"/>
  <c r="E561" i="1"/>
  <c r="D561" i="1"/>
  <c r="C561" i="1"/>
  <c r="B561" i="1"/>
  <c r="L560" i="1"/>
  <c r="K560" i="1"/>
  <c r="J560" i="1"/>
  <c r="I560" i="1"/>
  <c r="H560" i="1"/>
  <c r="G560" i="1"/>
  <c r="F560" i="1"/>
  <c r="E560" i="1"/>
  <c r="D560" i="1"/>
  <c r="C560" i="1"/>
  <c r="B560" i="1"/>
  <c r="L559" i="1"/>
  <c r="K559" i="1"/>
  <c r="J559" i="1"/>
  <c r="I559" i="1"/>
  <c r="H559" i="1"/>
  <c r="G559" i="1"/>
  <c r="F559" i="1"/>
  <c r="E559" i="1"/>
  <c r="D559" i="1"/>
  <c r="C559" i="1"/>
  <c r="B559" i="1"/>
  <c r="L558" i="1"/>
  <c r="K558" i="1"/>
  <c r="J558" i="1"/>
  <c r="I558" i="1"/>
  <c r="H558" i="1"/>
  <c r="G558" i="1"/>
  <c r="F558" i="1"/>
  <c r="E558" i="1"/>
  <c r="D558" i="1"/>
  <c r="C558" i="1"/>
  <c r="B558" i="1"/>
  <c r="L557" i="1"/>
  <c r="K557" i="1"/>
  <c r="J557" i="1"/>
  <c r="I557" i="1"/>
  <c r="H557" i="1"/>
  <c r="G557" i="1"/>
  <c r="F557" i="1"/>
  <c r="E557" i="1"/>
  <c r="D557" i="1"/>
  <c r="C557" i="1"/>
  <c r="B557" i="1"/>
  <c r="L556" i="1"/>
  <c r="K556" i="1"/>
  <c r="J556" i="1"/>
  <c r="I556" i="1"/>
  <c r="H556" i="1"/>
  <c r="G556" i="1"/>
  <c r="F556" i="1"/>
  <c r="E556" i="1"/>
  <c r="D556" i="1"/>
  <c r="C556" i="1"/>
  <c r="B556" i="1"/>
  <c r="L555" i="1"/>
  <c r="K555" i="1"/>
  <c r="J555" i="1"/>
  <c r="I555" i="1"/>
  <c r="H555" i="1"/>
  <c r="G555" i="1"/>
  <c r="F555" i="1"/>
  <c r="E555" i="1"/>
  <c r="D555" i="1"/>
  <c r="C555" i="1"/>
  <c r="B555" i="1"/>
  <c r="L554" i="1"/>
  <c r="K554" i="1"/>
  <c r="J554" i="1"/>
  <c r="I554" i="1"/>
  <c r="H554" i="1"/>
  <c r="G554" i="1"/>
  <c r="F554" i="1"/>
  <c r="E554" i="1"/>
  <c r="D554" i="1"/>
  <c r="C554" i="1"/>
  <c r="B554" i="1"/>
  <c r="L553" i="1"/>
  <c r="K553" i="1"/>
  <c r="J553" i="1"/>
  <c r="I553" i="1"/>
  <c r="H553" i="1"/>
  <c r="G553" i="1"/>
  <c r="F553" i="1"/>
  <c r="E553" i="1"/>
  <c r="D553" i="1"/>
  <c r="C553" i="1"/>
  <c r="B553" i="1"/>
  <c r="L552" i="1"/>
  <c r="K552" i="1"/>
  <c r="J552" i="1"/>
  <c r="I552" i="1"/>
  <c r="H552" i="1"/>
  <c r="G552" i="1"/>
  <c r="F552" i="1"/>
  <c r="E552" i="1"/>
  <c r="D552" i="1"/>
  <c r="C552" i="1"/>
  <c r="B552" i="1"/>
  <c r="L551" i="1"/>
  <c r="K551" i="1"/>
  <c r="J551" i="1"/>
  <c r="I551" i="1"/>
  <c r="H551" i="1"/>
  <c r="G551" i="1"/>
  <c r="F551" i="1"/>
  <c r="E551" i="1"/>
  <c r="D551" i="1"/>
  <c r="C551" i="1"/>
  <c r="B551" i="1"/>
  <c r="L550" i="1"/>
  <c r="K550" i="1"/>
  <c r="J550" i="1"/>
  <c r="I550" i="1"/>
  <c r="H550" i="1"/>
  <c r="G550" i="1"/>
  <c r="F550" i="1"/>
  <c r="E550" i="1"/>
  <c r="D550" i="1"/>
  <c r="C550" i="1"/>
  <c r="B550" i="1"/>
  <c r="L549" i="1"/>
  <c r="K549" i="1"/>
  <c r="J549" i="1"/>
  <c r="I549" i="1"/>
  <c r="H549" i="1"/>
  <c r="G549" i="1"/>
  <c r="F549" i="1"/>
  <c r="E549" i="1"/>
  <c r="D549" i="1"/>
  <c r="C549" i="1"/>
  <c r="B549" i="1"/>
  <c r="L548" i="1"/>
  <c r="K548" i="1"/>
  <c r="J548" i="1"/>
  <c r="I548" i="1"/>
  <c r="H548" i="1"/>
  <c r="G548" i="1"/>
  <c r="F548" i="1"/>
  <c r="E548" i="1"/>
  <c r="D548" i="1"/>
  <c r="C548" i="1"/>
  <c r="B548" i="1"/>
  <c r="L547" i="1"/>
  <c r="K547" i="1"/>
  <c r="J547" i="1"/>
  <c r="I547" i="1"/>
  <c r="H547" i="1"/>
  <c r="G547" i="1"/>
  <c r="F547" i="1"/>
  <c r="E547" i="1"/>
  <c r="D547" i="1"/>
  <c r="C547" i="1"/>
  <c r="B547" i="1"/>
  <c r="L546" i="1"/>
  <c r="K546" i="1"/>
  <c r="J546" i="1"/>
  <c r="I546" i="1"/>
  <c r="H546" i="1"/>
  <c r="G546" i="1"/>
  <c r="F546" i="1"/>
  <c r="E546" i="1"/>
  <c r="D546" i="1"/>
  <c r="C546" i="1"/>
  <c r="B546" i="1"/>
  <c r="L545" i="1"/>
  <c r="K545" i="1"/>
  <c r="J545" i="1"/>
  <c r="I545" i="1"/>
  <c r="H545" i="1"/>
  <c r="G545" i="1"/>
  <c r="F545" i="1"/>
  <c r="E545" i="1"/>
  <c r="D545" i="1"/>
  <c r="C545" i="1"/>
  <c r="B545" i="1"/>
  <c r="L544" i="1"/>
  <c r="K544" i="1"/>
  <c r="J544" i="1"/>
  <c r="I544" i="1"/>
  <c r="H544" i="1"/>
  <c r="G544" i="1"/>
  <c r="F544" i="1"/>
  <c r="E544" i="1"/>
  <c r="D544" i="1"/>
  <c r="C544" i="1"/>
  <c r="B544" i="1"/>
  <c r="L543" i="1"/>
  <c r="K543" i="1"/>
  <c r="J543" i="1"/>
  <c r="I543" i="1"/>
  <c r="H543" i="1"/>
  <c r="G543" i="1"/>
  <c r="F543" i="1"/>
  <c r="E543" i="1"/>
  <c r="D543" i="1"/>
  <c r="C543" i="1"/>
  <c r="B543" i="1"/>
  <c r="L542" i="1"/>
  <c r="K542" i="1"/>
  <c r="J542" i="1"/>
  <c r="I542" i="1"/>
  <c r="H542" i="1"/>
  <c r="G542" i="1"/>
  <c r="F542" i="1"/>
  <c r="E542" i="1"/>
  <c r="D542" i="1"/>
  <c r="C542" i="1"/>
  <c r="B542" i="1"/>
  <c r="L541" i="1"/>
  <c r="K541" i="1"/>
  <c r="J541" i="1"/>
  <c r="I541" i="1"/>
  <c r="H541" i="1"/>
  <c r="G541" i="1"/>
  <c r="F541" i="1"/>
  <c r="E541" i="1"/>
  <c r="D541" i="1"/>
  <c r="C541" i="1"/>
  <c r="B541" i="1"/>
  <c r="L540" i="1"/>
  <c r="K540" i="1"/>
  <c r="J540" i="1"/>
  <c r="I540" i="1"/>
  <c r="H540" i="1"/>
  <c r="G540" i="1"/>
  <c r="F540" i="1"/>
  <c r="E540" i="1"/>
  <c r="D540" i="1"/>
  <c r="C540" i="1"/>
  <c r="B540" i="1"/>
  <c r="L539" i="1"/>
  <c r="K539" i="1"/>
  <c r="J539" i="1"/>
  <c r="I539" i="1"/>
  <c r="H539" i="1"/>
  <c r="G539" i="1"/>
  <c r="F539" i="1"/>
  <c r="E539" i="1"/>
  <c r="D539" i="1"/>
  <c r="C539" i="1"/>
  <c r="B539" i="1"/>
  <c r="L538" i="1"/>
  <c r="K538" i="1"/>
  <c r="J538" i="1"/>
  <c r="I538" i="1"/>
  <c r="H538" i="1"/>
  <c r="G538" i="1"/>
  <c r="F538" i="1"/>
  <c r="E538" i="1"/>
  <c r="D538" i="1"/>
  <c r="C538" i="1"/>
  <c r="B538" i="1"/>
  <c r="L537" i="1"/>
  <c r="K537" i="1"/>
  <c r="J537" i="1"/>
  <c r="I537" i="1"/>
  <c r="H537" i="1"/>
  <c r="G537" i="1"/>
  <c r="F537" i="1"/>
  <c r="E537" i="1"/>
  <c r="D537" i="1"/>
  <c r="C537" i="1"/>
  <c r="B537" i="1"/>
  <c r="L536" i="1"/>
  <c r="K536" i="1"/>
  <c r="J536" i="1"/>
  <c r="I536" i="1"/>
  <c r="H536" i="1"/>
  <c r="G536" i="1"/>
  <c r="F536" i="1"/>
  <c r="E536" i="1"/>
  <c r="D536" i="1"/>
  <c r="C536" i="1"/>
  <c r="B536" i="1"/>
  <c r="L535" i="1"/>
  <c r="K535" i="1"/>
  <c r="J535" i="1"/>
  <c r="I535" i="1"/>
  <c r="H535" i="1"/>
  <c r="G535" i="1"/>
  <c r="F535" i="1"/>
  <c r="E535" i="1"/>
  <c r="D535" i="1"/>
  <c r="C535" i="1"/>
  <c r="B535" i="1"/>
  <c r="L534" i="1"/>
  <c r="K534" i="1"/>
  <c r="J534" i="1"/>
  <c r="I534" i="1"/>
  <c r="H534" i="1"/>
  <c r="G534" i="1"/>
  <c r="F534" i="1"/>
  <c r="E534" i="1"/>
  <c r="D534" i="1"/>
  <c r="C534" i="1"/>
  <c r="B534" i="1"/>
  <c r="L533" i="1"/>
  <c r="K533" i="1"/>
  <c r="J533" i="1"/>
  <c r="I533" i="1"/>
  <c r="H533" i="1"/>
  <c r="G533" i="1"/>
  <c r="F533" i="1"/>
  <c r="E533" i="1"/>
  <c r="D533" i="1"/>
  <c r="C533" i="1"/>
  <c r="B533" i="1"/>
  <c r="L532" i="1"/>
  <c r="K532" i="1"/>
  <c r="J532" i="1"/>
  <c r="I532" i="1"/>
  <c r="H532" i="1"/>
  <c r="G532" i="1"/>
  <c r="F532" i="1"/>
  <c r="E532" i="1"/>
  <c r="D532" i="1"/>
  <c r="C532" i="1"/>
  <c r="B532" i="1"/>
  <c r="L531" i="1"/>
  <c r="K531" i="1"/>
  <c r="J531" i="1"/>
  <c r="I531" i="1"/>
  <c r="H531" i="1"/>
  <c r="G531" i="1"/>
  <c r="F531" i="1"/>
  <c r="E531" i="1"/>
  <c r="D531" i="1"/>
  <c r="C531" i="1"/>
  <c r="B531" i="1"/>
  <c r="L530" i="1"/>
  <c r="K530" i="1"/>
  <c r="J530" i="1"/>
  <c r="I530" i="1"/>
  <c r="H530" i="1"/>
  <c r="G530" i="1"/>
  <c r="F530" i="1"/>
  <c r="E530" i="1"/>
  <c r="D530" i="1"/>
  <c r="C530" i="1"/>
  <c r="B530" i="1"/>
  <c r="L529" i="1"/>
  <c r="K529" i="1"/>
  <c r="J529" i="1"/>
  <c r="I529" i="1"/>
  <c r="H529" i="1"/>
  <c r="G529" i="1"/>
  <c r="F529" i="1"/>
  <c r="E529" i="1"/>
  <c r="D529" i="1"/>
  <c r="C529" i="1"/>
  <c r="B529" i="1"/>
  <c r="L528" i="1"/>
  <c r="K528" i="1"/>
  <c r="J528" i="1"/>
  <c r="I528" i="1"/>
  <c r="H528" i="1"/>
  <c r="G528" i="1"/>
  <c r="F528" i="1"/>
  <c r="E528" i="1"/>
  <c r="D528" i="1"/>
  <c r="C528" i="1"/>
  <c r="B528" i="1"/>
  <c r="L527" i="1"/>
  <c r="K527" i="1"/>
  <c r="J527" i="1"/>
  <c r="I527" i="1"/>
  <c r="H527" i="1"/>
  <c r="G527" i="1"/>
  <c r="F527" i="1"/>
  <c r="E527" i="1"/>
  <c r="D527" i="1"/>
  <c r="C527" i="1"/>
  <c r="B527" i="1"/>
  <c r="L526" i="1"/>
  <c r="K526" i="1"/>
  <c r="J526" i="1"/>
  <c r="I526" i="1"/>
  <c r="H526" i="1"/>
  <c r="G526" i="1"/>
  <c r="F526" i="1"/>
  <c r="E526" i="1"/>
  <c r="D526" i="1"/>
  <c r="C526" i="1"/>
  <c r="B526" i="1"/>
  <c r="L525" i="1"/>
  <c r="K525" i="1"/>
  <c r="J525" i="1"/>
  <c r="I525" i="1"/>
  <c r="H525" i="1"/>
  <c r="G525" i="1"/>
  <c r="F525" i="1"/>
  <c r="E525" i="1"/>
  <c r="D525" i="1"/>
  <c r="C525" i="1"/>
  <c r="B525" i="1"/>
  <c r="L524" i="1"/>
  <c r="K524" i="1"/>
  <c r="J524" i="1"/>
  <c r="I524" i="1"/>
  <c r="H524" i="1"/>
  <c r="G524" i="1"/>
  <c r="F524" i="1"/>
  <c r="E524" i="1"/>
  <c r="D524" i="1"/>
  <c r="C524" i="1"/>
  <c r="B524" i="1"/>
  <c r="L523" i="1"/>
  <c r="K523" i="1"/>
  <c r="J523" i="1"/>
  <c r="I523" i="1"/>
  <c r="H523" i="1"/>
  <c r="G523" i="1"/>
  <c r="F523" i="1"/>
  <c r="E523" i="1"/>
  <c r="D523" i="1"/>
  <c r="C523" i="1"/>
  <c r="B523" i="1"/>
  <c r="L522" i="1"/>
  <c r="K522" i="1"/>
  <c r="J522" i="1"/>
  <c r="I522" i="1"/>
  <c r="H522" i="1"/>
  <c r="G522" i="1"/>
  <c r="F522" i="1"/>
  <c r="E522" i="1"/>
  <c r="D522" i="1"/>
  <c r="C522" i="1"/>
  <c r="B522" i="1"/>
  <c r="L521" i="1"/>
  <c r="K521" i="1"/>
  <c r="J521" i="1"/>
  <c r="I521" i="1"/>
  <c r="H521" i="1"/>
  <c r="G521" i="1"/>
  <c r="F521" i="1"/>
  <c r="E521" i="1"/>
  <c r="D521" i="1"/>
  <c r="C521" i="1"/>
  <c r="B521" i="1"/>
  <c r="L520" i="1"/>
  <c r="K520" i="1"/>
  <c r="J520" i="1"/>
  <c r="I520" i="1"/>
  <c r="H520" i="1"/>
  <c r="G520" i="1"/>
  <c r="F520" i="1"/>
  <c r="E520" i="1"/>
  <c r="D520" i="1"/>
  <c r="C520" i="1"/>
  <c r="B520" i="1"/>
  <c r="L519" i="1"/>
  <c r="K519" i="1"/>
  <c r="J519" i="1"/>
  <c r="I519" i="1"/>
  <c r="H519" i="1"/>
  <c r="G519" i="1"/>
  <c r="F519" i="1"/>
  <c r="E519" i="1"/>
  <c r="D519" i="1"/>
  <c r="C519" i="1"/>
  <c r="B519" i="1"/>
  <c r="L518" i="1"/>
  <c r="K518" i="1"/>
  <c r="J518" i="1"/>
  <c r="I518" i="1"/>
  <c r="H518" i="1"/>
  <c r="G518" i="1"/>
  <c r="F518" i="1"/>
  <c r="E518" i="1"/>
  <c r="D518" i="1"/>
  <c r="C518" i="1"/>
  <c r="B518" i="1"/>
  <c r="L517" i="1"/>
  <c r="K517" i="1"/>
  <c r="J517" i="1"/>
  <c r="I517" i="1"/>
  <c r="H517" i="1"/>
  <c r="G517" i="1"/>
  <c r="F517" i="1"/>
  <c r="E517" i="1"/>
  <c r="D517" i="1"/>
  <c r="C517" i="1"/>
  <c r="B517" i="1"/>
  <c r="L516" i="1"/>
  <c r="K516" i="1"/>
  <c r="J516" i="1"/>
  <c r="I516" i="1"/>
  <c r="H516" i="1"/>
  <c r="G516" i="1"/>
  <c r="F516" i="1"/>
  <c r="E516" i="1"/>
  <c r="D516" i="1"/>
  <c r="C516" i="1"/>
  <c r="B516" i="1"/>
  <c r="L515" i="1"/>
  <c r="K515" i="1"/>
  <c r="J515" i="1"/>
  <c r="I515" i="1"/>
  <c r="H515" i="1"/>
  <c r="G515" i="1"/>
  <c r="F515" i="1"/>
  <c r="E515" i="1"/>
  <c r="D515" i="1"/>
  <c r="C515" i="1"/>
  <c r="B515" i="1"/>
  <c r="L514" i="1"/>
  <c r="K514" i="1"/>
  <c r="J514" i="1"/>
  <c r="I514" i="1"/>
  <c r="H514" i="1"/>
  <c r="G514" i="1"/>
  <c r="F514" i="1"/>
  <c r="E514" i="1"/>
  <c r="D514" i="1"/>
  <c r="C514" i="1"/>
  <c r="B514" i="1"/>
  <c r="L513" i="1"/>
  <c r="K513" i="1"/>
  <c r="J513" i="1"/>
  <c r="I513" i="1"/>
  <c r="H513" i="1"/>
  <c r="G513" i="1"/>
  <c r="F513" i="1"/>
  <c r="E513" i="1"/>
  <c r="D513" i="1"/>
  <c r="C513" i="1"/>
  <c r="B513" i="1"/>
  <c r="L512" i="1"/>
  <c r="K512" i="1"/>
  <c r="J512" i="1"/>
  <c r="I512" i="1"/>
  <c r="H512" i="1"/>
  <c r="G512" i="1"/>
  <c r="F512" i="1"/>
  <c r="E512" i="1"/>
  <c r="D512" i="1"/>
  <c r="C512" i="1"/>
  <c r="B512" i="1"/>
  <c r="L511" i="1"/>
  <c r="K511" i="1"/>
  <c r="J511" i="1"/>
  <c r="I511" i="1"/>
  <c r="H511" i="1"/>
  <c r="G511" i="1"/>
  <c r="F511" i="1"/>
  <c r="E511" i="1"/>
  <c r="D511" i="1"/>
  <c r="C511" i="1"/>
  <c r="B511" i="1"/>
  <c r="L510" i="1"/>
  <c r="K510" i="1"/>
  <c r="J510" i="1"/>
  <c r="I510" i="1"/>
  <c r="H510" i="1"/>
  <c r="G510" i="1"/>
  <c r="F510" i="1"/>
  <c r="E510" i="1"/>
  <c r="D510" i="1"/>
  <c r="C510" i="1"/>
  <c r="B510" i="1"/>
  <c r="L509" i="1"/>
  <c r="K509" i="1"/>
  <c r="J509" i="1"/>
  <c r="I509" i="1"/>
  <c r="H509" i="1"/>
  <c r="G509" i="1"/>
  <c r="F509" i="1"/>
  <c r="E509" i="1"/>
  <c r="D509" i="1"/>
  <c r="C509" i="1"/>
  <c r="B509" i="1"/>
  <c r="L508" i="1"/>
  <c r="K508" i="1"/>
  <c r="J508" i="1"/>
  <c r="I508" i="1"/>
  <c r="H508" i="1"/>
  <c r="G508" i="1"/>
  <c r="F508" i="1"/>
  <c r="E508" i="1"/>
  <c r="D508" i="1"/>
  <c r="C508" i="1"/>
  <c r="B508" i="1"/>
  <c r="L507" i="1"/>
  <c r="K507" i="1"/>
  <c r="J507" i="1"/>
  <c r="I507" i="1"/>
  <c r="H507" i="1"/>
  <c r="G507" i="1"/>
  <c r="F507" i="1"/>
  <c r="E507" i="1"/>
  <c r="D507" i="1"/>
  <c r="C507" i="1"/>
  <c r="B507" i="1"/>
  <c r="L506" i="1"/>
  <c r="K506" i="1"/>
  <c r="J506" i="1"/>
  <c r="I506" i="1"/>
  <c r="H506" i="1"/>
  <c r="G506" i="1"/>
  <c r="F506" i="1"/>
  <c r="E506" i="1"/>
  <c r="D506" i="1"/>
  <c r="C506" i="1"/>
  <c r="B506" i="1"/>
  <c r="L505" i="1"/>
  <c r="K505" i="1"/>
  <c r="J505" i="1"/>
  <c r="I505" i="1"/>
  <c r="H505" i="1"/>
  <c r="G505" i="1"/>
  <c r="F505" i="1"/>
  <c r="E505" i="1"/>
  <c r="D505" i="1"/>
  <c r="C505" i="1"/>
  <c r="B505" i="1"/>
  <c r="L504" i="1"/>
  <c r="K504" i="1"/>
  <c r="J504" i="1"/>
  <c r="I504" i="1"/>
  <c r="H504" i="1"/>
  <c r="G504" i="1"/>
  <c r="F504" i="1"/>
  <c r="E504" i="1"/>
  <c r="D504" i="1"/>
  <c r="C504" i="1"/>
  <c r="B504" i="1"/>
  <c r="L503" i="1"/>
  <c r="K503" i="1"/>
  <c r="J503" i="1"/>
  <c r="I503" i="1"/>
  <c r="H503" i="1"/>
  <c r="G503" i="1"/>
  <c r="F503" i="1"/>
  <c r="E503" i="1"/>
  <c r="D503" i="1"/>
  <c r="C503" i="1"/>
  <c r="B503" i="1"/>
  <c r="L502" i="1"/>
  <c r="K502" i="1"/>
  <c r="J502" i="1"/>
  <c r="I502" i="1"/>
  <c r="H502" i="1"/>
  <c r="G502" i="1"/>
  <c r="F502" i="1"/>
  <c r="E502" i="1"/>
  <c r="D502" i="1"/>
  <c r="C502" i="1"/>
  <c r="B502" i="1"/>
  <c r="L501" i="1"/>
  <c r="K501" i="1"/>
  <c r="J501" i="1"/>
  <c r="I501" i="1"/>
  <c r="H501" i="1"/>
  <c r="G501" i="1"/>
  <c r="F501" i="1"/>
  <c r="E501" i="1"/>
  <c r="D501" i="1"/>
  <c r="C501" i="1"/>
  <c r="B501" i="1"/>
  <c r="L500" i="1"/>
  <c r="K500" i="1"/>
  <c r="J500" i="1"/>
  <c r="I500" i="1"/>
  <c r="H500" i="1"/>
  <c r="G500" i="1"/>
  <c r="F500" i="1"/>
  <c r="E500" i="1"/>
  <c r="D500" i="1"/>
  <c r="C500" i="1"/>
  <c r="B500" i="1"/>
  <c r="L499" i="1"/>
  <c r="K499" i="1"/>
  <c r="J499" i="1"/>
  <c r="I499" i="1"/>
  <c r="H499" i="1"/>
  <c r="G499" i="1"/>
  <c r="F499" i="1"/>
  <c r="E499" i="1"/>
  <c r="D499" i="1"/>
  <c r="C499" i="1"/>
  <c r="B499" i="1"/>
  <c r="L498" i="1"/>
  <c r="K498" i="1"/>
  <c r="J498" i="1"/>
  <c r="I498" i="1"/>
  <c r="H498" i="1"/>
  <c r="G498" i="1"/>
  <c r="F498" i="1"/>
  <c r="E498" i="1"/>
  <c r="D498" i="1"/>
  <c r="C498" i="1"/>
  <c r="B498" i="1"/>
  <c r="L497" i="1"/>
  <c r="K497" i="1"/>
  <c r="J497" i="1"/>
  <c r="I497" i="1"/>
  <c r="H497" i="1"/>
  <c r="G497" i="1"/>
  <c r="F497" i="1"/>
  <c r="E497" i="1"/>
  <c r="D497" i="1"/>
  <c r="C497" i="1"/>
  <c r="B497" i="1"/>
  <c r="L496" i="1"/>
  <c r="K496" i="1"/>
  <c r="J496" i="1"/>
  <c r="I496" i="1"/>
  <c r="H496" i="1"/>
  <c r="G496" i="1"/>
  <c r="F496" i="1"/>
  <c r="E496" i="1"/>
  <c r="D496" i="1"/>
  <c r="C496" i="1"/>
  <c r="B496" i="1"/>
  <c r="L495" i="1"/>
  <c r="K495" i="1"/>
  <c r="J495" i="1"/>
  <c r="I495" i="1"/>
  <c r="H495" i="1"/>
  <c r="G495" i="1"/>
  <c r="F495" i="1"/>
  <c r="E495" i="1"/>
  <c r="D495" i="1"/>
  <c r="C495" i="1"/>
  <c r="B495" i="1"/>
  <c r="L494" i="1"/>
  <c r="K494" i="1"/>
  <c r="J494" i="1"/>
  <c r="I494" i="1"/>
  <c r="H494" i="1"/>
  <c r="G494" i="1"/>
  <c r="F494" i="1"/>
  <c r="E494" i="1"/>
  <c r="D494" i="1"/>
  <c r="C494" i="1"/>
  <c r="B494" i="1"/>
  <c r="L493" i="1"/>
  <c r="K493" i="1"/>
  <c r="J493" i="1"/>
  <c r="I493" i="1"/>
  <c r="H493" i="1"/>
  <c r="G493" i="1"/>
  <c r="F493" i="1"/>
  <c r="E493" i="1"/>
  <c r="D493" i="1"/>
  <c r="C493" i="1"/>
  <c r="B493" i="1"/>
  <c r="L492" i="1"/>
  <c r="K492" i="1"/>
  <c r="J492" i="1"/>
  <c r="I492" i="1"/>
  <c r="H492" i="1"/>
  <c r="G492" i="1"/>
  <c r="F492" i="1"/>
  <c r="E492" i="1"/>
  <c r="D492" i="1"/>
  <c r="C492" i="1"/>
  <c r="B492" i="1"/>
  <c r="L491" i="1"/>
  <c r="K491" i="1"/>
  <c r="J491" i="1"/>
  <c r="I491" i="1"/>
  <c r="H491" i="1"/>
  <c r="G491" i="1"/>
  <c r="F491" i="1"/>
  <c r="E491" i="1"/>
  <c r="D491" i="1"/>
  <c r="C491" i="1"/>
  <c r="B491" i="1"/>
  <c r="L490" i="1"/>
  <c r="K490" i="1"/>
  <c r="J490" i="1"/>
  <c r="I490" i="1"/>
  <c r="H490" i="1"/>
  <c r="G490" i="1"/>
  <c r="F490" i="1"/>
  <c r="E490" i="1"/>
  <c r="D490" i="1"/>
  <c r="C490" i="1"/>
  <c r="B490" i="1"/>
  <c r="L489" i="1"/>
  <c r="K489" i="1"/>
  <c r="J489" i="1"/>
  <c r="I489" i="1"/>
  <c r="H489" i="1"/>
  <c r="G489" i="1"/>
  <c r="F489" i="1"/>
  <c r="E489" i="1"/>
  <c r="D489" i="1"/>
  <c r="C489" i="1"/>
  <c r="B489" i="1"/>
  <c r="L488" i="1"/>
  <c r="K488" i="1"/>
  <c r="J488" i="1"/>
  <c r="I488" i="1"/>
  <c r="H488" i="1"/>
  <c r="G488" i="1"/>
  <c r="F488" i="1"/>
  <c r="E488" i="1"/>
  <c r="D488" i="1"/>
  <c r="C488" i="1"/>
  <c r="B488" i="1"/>
  <c r="L487" i="1"/>
  <c r="K487" i="1"/>
  <c r="J487" i="1"/>
  <c r="I487" i="1"/>
  <c r="H487" i="1"/>
  <c r="G487" i="1"/>
  <c r="F487" i="1"/>
  <c r="E487" i="1"/>
  <c r="D487" i="1"/>
  <c r="C487" i="1"/>
  <c r="B487" i="1"/>
  <c r="L486" i="1"/>
  <c r="K486" i="1"/>
  <c r="J486" i="1"/>
  <c r="I486" i="1"/>
  <c r="H486" i="1"/>
  <c r="G486" i="1"/>
  <c r="F486" i="1"/>
  <c r="E486" i="1"/>
  <c r="D486" i="1"/>
  <c r="C486" i="1"/>
  <c r="B486" i="1"/>
  <c r="L485" i="1"/>
  <c r="K485" i="1"/>
  <c r="J485" i="1"/>
  <c r="I485" i="1"/>
  <c r="H485" i="1"/>
  <c r="G485" i="1"/>
  <c r="F485" i="1"/>
  <c r="E485" i="1"/>
  <c r="D485" i="1"/>
  <c r="C485" i="1"/>
  <c r="B485" i="1"/>
  <c r="L484" i="1"/>
  <c r="K484" i="1"/>
  <c r="J484" i="1"/>
  <c r="I484" i="1"/>
  <c r="H484" i="1"/>
  <c r="G484" i="1"/>
  <c r="F484" i="1"/>
  <c r="E484" i="1"/>
  <c r="D484" i="1"/>
  <c r="C484" i="1"/>
  <c r="B484" i="1"/>
  <c r="L483" i="1"/>
  <c r="K483" i="1"/>
  <c r="J483" i="1"/>
  <c r="I483" i="1"/>
  <c r="H483" i="1"/>
  <c r="G483" i="1"/>
  <c r="F483" i="1"/>
  <c r="E483" i="1"/>
  <c r="D483" i="1"/>
  <c r="C483" i="1"/>
  <c r="B483" i="1"/>
  <c r="L482" i="1"/>
  <c r="K482" i="1"/>
  <c r="J482" i="1"/>
  <c r="I482" i="1"/>
  <c r="H482" i="1"/>
  <c r="G482" i="1"/>
  <c r="F482" i="1"/>
  <c r="E482" i="1"/>
  <c r="D482" i="1"/>
  <c r="C482" i="1"/>
  <c r="B482" i="1"/>
  <c r="L481" i="1"/>
  <c r="K481" i="1"/>
  <c r="J481" i="1"/>
  <c r="I481" i="1"/>
  <c r="H481" i="1"/>
  <c r="G481" i="1"/>
  <c r="F481" i="1"/>
  <c r="E481" i="1"/>
  <c r="D481" i="1"/>
  <c r="C481" i="1"/>
  <c r="B481" i="1"/>
  <c r="L480" i="1"/>
  <c r="K480" i="1"/>
  <c r="J480" i="1"/>
  <c r="I480" i="1"/>
  <c r="H480" i="1"/>
  <c r="G480" i="1"/>
  <c r="F480" i="1"/>
  <c r="E480" i="1"/>
  <c r="D480" i="1"/>
  <c r="C480" i="1"/>
  <c r="B480" i="1"/>
  <c r="L479" i="1"/>
  <c r="K479" i="1"/>
  <c r="J479" i="1"/>
  <c r="I479" i="1"/>
  <c r="H479" i="1"/>
  <c r="G479" i="1"/>
  <c r="F479" i="1"/>
  <c r="E479" i="1"/>
  <c r="D479" i="1"/>
  <c r="C479" i="1"/>
  <c r="B479" i="1"/>
  <c r="L478" i="1"/>
  <c r="K478" i="1"/>
  <c r="J478" i="1"/>
  <c r="I478" i="1"/>
  <c r="H478" i="1"/>
  <c r="G478" i="1"/>
  <c r="F478" i="1"/>
  <c r="E478" i="1"/>
  <c r="D478" i="1"/>
  <c r="C478" i="1"/>
  <c r="B478" i="1"/>
  <c r="L477" i="1"/>
  <c r="K477" i="1"/>
  <c r="J477" i="1"/>
  <c r="I477" i="1"/>
  <c r="H477" i="1"/>
  <c r="G477" i="1"/>
  <c r="F477" i="1"/>
  <c r="E477" i="1"/>
  <c r="D477" i="1"/>
  <c r="C477" i="1"/>
  <c r="B477" i="1"/>
  <c r="L476" i="1"/>
  <c r="K476" i="1"/>
  <c r="J476" i="1"/>
  <c r="I476" i="1"/>
  <c r="H476" i="1"/>
  <c r="G476" i="1"/>
  <c r="F476" i="1"/>
  <c r="E476" i="1"/>
  <c r="D476" i="1"/>
  <c r="C476" i="1"/>
  <c r="B476" i="1"/>
  <c r="L475" i="1"/>
  <c r="K475" i="1"/>
  <c r="J475" i="1"/>
  <c r="I475" i="1"/>
  <c r="H475" i="1"/>
  <c r="G475" i="1"/>
  <c r="F475" i="1"/>
  <c r="E475" i="1"/>
  <c r="D475" i="1"/>
  <c r="C475" i="1"/>
  <c r="B475" i="1"/>
  <c r="L474" i="1"/>
  <c r="K474" i="1"/>
  <c r="J474" i="1"/>
  <c r="I474" i="1"/>
  <c r="H474" i="1"/>
  <c r="G474" i="1"/>
  <c r="F474" i="1"/>
  <c r="E474" i="1"/>
  <c r="D474" i="1"/>
  <c r="C474" i="1"/>
  <c r="B474" i="1"/>
  <c r="L473" i="1"/>
  <c r="K473" i="1"/>
  <c r="J473" i="1"/>
  <c r="I473" i="1"/>
  <c r="H473" i="1"/>
  <c r="G473" i="1"/>
  <c r="F473" i="1"/>
  <c r="E473" i="1"/>
  <c r="D473" i="1"/>
  <c r="C473" i="1"/>
  <c r="B473" i="1"/>
  <c r="L472" i="1"/>
  <c r="K472" i="1"/>
  <c r="J472" i="1"/>
  <c r="I472" i="1"/>
  <c r="H472" i="1"/>
  <c r="G472" i="1"/>
  <c r="F472" i="1"/>
  <c r="E472" i="1"/>
  <c r="D472" i="1"/>
  <c r="C472" i="1"/>
  <c r="B472" i="1"/>
  <c r="L471" i="1"/>
  <c r="K471" i="1"/>
  <c r="J471" i="1"/>
  <c r="I471" i="1"/>
  <c r="H471" i="1"/>
  <c r="G471" i="1"/>
  <c r="F471" i="1"/>
  <c r="E471" i="1"/>
  <c r="D471" i="1"/>
  <c r="C471" i="1"/>
  <c r="B471" i="1"/>
  <c r="L470" i="1"/>
  <c r="K470" i="1"/>
  <c r="J470" i="1"/>
  <c r="I470" i="1"/>
  <c r="H470" i="1"/>
  <c r="G470" i="1"/>
  <c r="F470" i="1"/>
  <c r="E470" i="1"/>
  <c r="D470" i="1"/>
  <c r="C470" i="1"/>
  <c r="B470" i="1"/>
  <c r="L469" i="1"/>
  <c r="K469" i="1"/>
  <c r="J469" i="1"/>
  <c r="I469" i="1"/>
  <c r="H469" i="1"/>
  <c r="G469" i="1"/>
  <c r="F469" i="1"/>
  <c r="E469" i="1"/>
  <c r="D469" i="1"/>
  <c r="C469" i="1"/>
  <c r="B469" i="1"/>
  <c r="L468" i="1"/>
  <c r="K468" i="1"/>
  <c r="J468" i="1"/>
  <c r="I468" i="1"/>
  <c r="H468" i="1"/>
  <c r="G468" i="1"/>
  <c r="F468" i="1"/>
  <c r="E468" i="1"/>
  <c r="D468" i="1"/>
  <c r="C468" i="1"/>
  <c r="B468" i="1"/>
  <c r="L467" i="1"/>
  <c r="K467" i="1"/>
  <c r="J467" i="1"/>
  <c r="I467" i="1"/>
  <c r="H467" i="1"/>
  <c r="G467" i="1"/>
  <c r="F467" i="1"/>
  <c r="E467" i="1"/>
  <c r="D467" i="1"/>
  <c r="C467" i="1"/>
  <c r="B467" i="1"/>
  <c r="L466" i="1"/>
  <c r="K466" i="1"/>
  <c r="J466" i="1"/>
  <c r="I466" i="1"/>
  <c r="H466" i="1"/>
  <c r="G466" i="1"/>
  <c r="F466" i="1"/>
  <c r="E466" i="1"/>
  <c r="D466" i="1"/>
  <c r="C466" i="1"/>
  <c r="B466" i="1"/>
  <c r="L465" i="1"/>
  <c r="K465" i="1"/>
  <c r="J465" i="1"/>
  <c r="I465" i="1"/>
  <c r="H465" i="1"/>
  <c r="G465" i="1"/>
  <c r="F465" i="1"/>
  <c r="E465" i="1"/>
  <c r="D465" i="1"/>
  <c r="C465" i="1"/>
  <c r="B465" i="1"/>
  <c r="L464" i="1"/>
  <c r="K464" i="1"/>
  <c r="J464" i="1"/>
  <c r="I464" i="1"/>
  <c r="H464" i="1"/>
  <c r="G464" i="1"/>
  <c r="F464" i="1"/>
  <c r="E464" i="1"/>
  <c r="D464" i="1"/>
  <c r="C464" i="1"/>
  <c r="B464" i="1"/>
  <c r="L463" i="1"/>
  <c r="K463" i="1"/>
  <c r="J463" i="1"/>
  <c r="I463" i="1"/>
  <c r="H463" i="1"/>
  <c r="G463" i="1"/>
  <c r="F463" i="1"/>
  <c r="E463" i="1"/>
  <c r="D463" i="1"/>
  <c r="C463" i="1"/>
  <c r="B463" i="1"/>
  <c r="L462" i="1"/>
  <c r="K462" i="1"/>
  <c r="J462" i="1"/>
  <c r="I462" i="1"/>
  <c r="H462" i="1"/>
  <c r="G462" i="1"/>
  <c r="F462" i="1"/>
  <c r="E462" i="1"/>
  <c r="D462" i="1"/>
  <c r="C462" i="1"/>
  <c r="B462" i="1"/>
  <c r="L461" i="1"/>
  <c r="K461" i="1"/>
  <c r="J461" i="1"/>
  <c r="I461" i="1"/>
  <c r="H461" i="1"/>
  <c r="G461" i="1"/>
  <c r="F461" i="1"/>
  <c r="E461" i="1"/>
  <c r="D461" i="1"/>
  <c r="C461" i="1"/>
  <c r="B461" i="1"/>
  <c r="L460" i="1"/>
  <c r="K460" i="1"/>
  <c r="J460" i="1"/>
  <c r="I460" i="1"/>
  <c r="H460" i="1"/>
  <c r="G460" i="1"/>
  <c r="F460" i="1"/>
  <c r="E460" i="1"/>
  <c r="D460" i="1"/>
  <c r="C460" i="1"/>
  <c r="B460" i="1"/>
  <c r="L459" i="1"/>
  <c r="K459" i="1"/>
  <c r="J459" i="1"/>
  <c r="I459" i="1"/>
  <c r="H459" i="1"/>
  <c r="G459" i="1"/>
  <c r="F459" i="1"/>
  <c r="E459" i="1"/>
  <c r="D459" i="1"/>
  <c r="C459" i="1"/>
  <c r="B459" i="1"/>
  <c r="L458" i="1"/>
  <c r="K458" i="1"/>
  <c r="J458" i="1"/>
  <c r="I458" i="1"/>
  <c r="H458" i="1"/>
  <c r="G458" i="1"/>
  <c r="F458" i="1"/>
  <c r="E458" i="1"/>
  <c r="D458" i="1"/>
  <c r="C458" i="1"/>
  <c r="B458" i="1"/>
  <c r="L457" i="1"/>
  <c r="K457" i="1"/>
  <c r="J457" i="1"/>
  <c r="I457" i="1"/>
  <c r="H457" i="1"/>
  <c r="G457" i="1"/>
  <c r="F457" i="1"/>
  <c r="E457" i="1"/>
  <c r="D457" i="1"/>
  <c r="C457" i="1"/>
  <c r="B457" i="1"/>
  <c r="L456" i="1"/>
  <c r="K456" i="1"/>
  <c r="J456" i="1"/>
  <c r="I456" i="1"/>
  <c r="H456" i="1"/>
  <c r="G456" i="1"/>
  <c r="F456" i="1"/>
  <c r="E456" i="1"/>
  <c r="D456" i="1"/>
  <c r="C456" i="1"/>
  <c r="B456" i="1"/>
  <c r="L455" i="1"/>
  <c r="K455" i="1"/>
  <c r="J455" i="1"/>
  <c r="I455" i="1"/>
  <c r="H455" i="1"/>
  <c r="G455" i="1"/>
  <c r="F455" i="1"/>
  <c r="E455" i="1"/>
  <c r="D455" i="1"/>
  <c r="C455" i="1"/>
  <c r="B455" i="1"/>
  <c r="L454" i="1"/>
  <c r="K454" i="1"/>
  <c r="J454" i="1"/>
  <c r="I454" i="1"/>
  <c r="H454" i="1"/>
  <c r="G454" i="1"/>
  <c r="F454" i="1"/>
  <c r="E454" i="1"/>
  <c r="D454" i="1"/>
  <c r="C454" i="1"/>
  <c r="B454" i="1"/>
  <c r="L453" i="1"/>
  <c r="K453" i="1"/>
  <c r="J453" i="1"/>
  <c r="I453" i="1"/>
  <c r="H453" i="1"/>
  <c r="G453" i="1"/>
  <c r="F453" i="1"/>
  <c r="E453" i="1"/>
  <c r="D453" i="1"/>
  <c r="C453" i="1"/>
  <c r="B453" i="1"/>
  <c r="L452" i="1"/>
  <c r="K452" i="1"/>
  <c r="J452" i="1"/>
  <c r="I452" i="1"/>
  <c r="H452" i="1"/>
  <c r="G452" i="1"/>
  <c r="F452" i="1"/>
  <c r="E452" i="1"/>
  <c r="D452" i="1"/>
  <c r="C452" i="1"/>
  <c r="B452" i="1"/>
  <c r="L451" i="1"/>
  <c r="K451" i="1"/>
  <c r="J451" i="1"/>
  <c r="I451" i="1"/>
  <c r="H451" i="1"/>
  <c r="G451" i="1"/>
  <c r="F451" i="1"/>
  <c r="E451" i="1"/>
  <c r="D451" i="1"/>
  <c r="C451" i="1"/>
  <c r="B451" i="1"/>
  <c r="L450" i="1"/>
  <c r="K450" i="1"/>
  <c r="J450" i="1"/>
  <c r="I450" i="1"/>
  <c r="H450" i="1"/>
  <c r="G450" i="1"/>
  <c r="F450" i="1"/>
  <c r="E450" i="1"/>
  <c r="D450" i="1"/>
  <c r="C450" i="1"/>
  <c r="B450" i="1"/>
  <c r="L449" i="1"/>
  <c r="K449" i="1"/>
  <c r="J449" i="1"/>
  <c r="I449" i="1"/>
  <c r="H449" i="1"/>
  <c r="G449" i="1"/>
  <c r="F449" i="1"/>
  <c r="E449" i="1"/>
  <c r="D449" i="1"/>
  <c r="C449" i="1"/>
  <c r="B449" i="1"/>
  <c r="L448" i="1"/>
  <c r="K448" i="1"/>
  <c r="J448" i="1"/>
  <c r="I448" i="1"/>
  <c r="H448" i="1"/>
  <c r="G448" i="1"/>
  <c r="F448" i="1"/>
  <c r="E448" i="1"/>
  <c r="D448" i="1"/>
  <c r="C448" i="1"/>
  <c r="B448" i="1"/>
  <c r="L447" i="1"/>
  <c r="K447" i="1"/>
  <c r="J447" i="1"/>
  <c r="I447" i="1"/>
  <c r="H447" i="1"/>
  <c r="G447" i="1"/>
  <c r="F447" i="1"/>
  <c r="E447" i="1"/>
  <c r="D447" i="1"/>
  <c r="C447" i="1"/>
  <c r="B447" i="1"/>
  <c r="L446" i="1"/>
  <c r="K446" i="1"/>
  <c r="J446" i="1"/>
  <c r="I446" i="1"/>
  <c r="H446" i="1"/>
  <c r="G446" i="1"/>
  <c r="F446" i="1"/>
  <c r="E446" i="1"/>
  <c r="D446" i="1"/>
  <c r="C446" i="1"/>
  <c r="B446" i="1"/>
  <c r="L445" i="1"/>
  <c r="K445" i="1"/>
  <c r="J445" i="1"/>
  <c r="I445" i="1"/>
  <c r="H445" i="1"/>
  <c r="G445" i="1"/>
  <c r="F445" i="1"/>
  <c r="E445" i="1"/>
  <c r="D445" i="1"/>
  <c r="C445" i="1"/>
  <c r="B445" i="1"/>
  <c r="L444" i="1"/>
  <c r="K444" i="1"/>
  <c r="J444" i="1"/>
  <c r="I444" i="1"/>
  <c r="H444" i="1"/>
  <c r="G444" i="1"/>
  <c r="F444" i="1"/>
  <c r="E444" i="1"/>
  <c r="D444" i="1"/>
  <c r="C444" i="1"/>
  <c r="B444" i="1"/>
  <c r="L443" i="1"/>
  <c r="K443" i="1"/>
  <c r="J443" i="1"/>
  <c r="I443" i="1"/>
  <c r="H443" i="1"/>
  <c r="G443" i="1"/>
  <c r="F443" i="1"/>
  <c r="E443" i="1"/>
  <c r="D443" i="1"/>
  <c r="C443" i="1"/>
  <c r="B443" i="1"/>
  <c r="L442" i="1"/>
  <c r="K442" i="1"/>
  <c r="J442" i="1"/>
  <c r="I442" i="1"/>
  <c r="H442" i="1"/>
  <c r="G442" i="1"/>
  <c r="F442" i="1"/>
  <c r="E442" i="1"/>
  <c r="D442" i="1"/>
  <c r="C442" i="1"/>
  <c r="B442" i="1"/>
  <c r="L441" i="1"/>
  <c r="K441" i="1"/>
  <c r="J441" i="1"/>
  <c r="I441" i="1"/>
  <c r="H441" i="1"/>
  <c r="G441" i="1"/>
  <c r="F441" i="1"/>
  <c r="E441" i="1"/>
  <c r="D441" i="1"/>
  <c r="C441" i="1"/>
  <c r="B441" i="1"/>
  <c r="L440" i="1"/>
  <c r="K440" i="1"/>
  <c r="J440" i="1"/>
  <c r="I440" i="1"/>
  <c r="H440" i="1"/>
  <c r="G440" i="1"/>
  <c r="F440" i="1"/>
  <c r="E440" i="1"/>
  <c r="D440" i="1"/>
  <c r="C440" i="1"/>
  <c r="B440" i="1"/>
  <c r="L439" i="1"/>
  <c r="K439" i="1"/>
  <c r="J439" i="1"/>
  <c r="I439" i="1"/>
  <c r="H439" i="1"/>
  <c r="G439" i="1"/>
  <c r="F439" i="1"/>
  <c r="E439" i="1"/>
  <c r="D439" i="1"/>
  <c r="C439" i="1"/>
  <c r="B439" i="1"/>
  <c r="L438" i="1"/>
  <c r="K438" i="1"/>
  <c r="J438" i="1"/>
  <c r="I438" i="1"/>
  <c r="H438" i="1"/>
  <c r="G438" i="1"/>
  <c r="F438" i="1"/>
  <c r="E438" i="1"/>
  <c r="D438" i="1"/>
  <c r="C438" i="1"/>
  <c r="B438" i="1"/>
  <c r="L437" i="1"/>
  <c r="K437" i="1"/>
  <c r="J437" i="1"/>
  <c r="I437" i="1"/>
  <c r="H437" i="1"/>
  <c r="G437" i="1"/>
  <c r="F437" i="1"/>
  <c r="E437" i="1"/>
  <c r="D437" i="1"/>
  <c r="C437" i="1"/>
  <c r="B437" i="1"/>
  <c r="L436" i="1"/>
  <c r="K436" i="1"/>
  <c r="J436" i="1"/>
  <c r="I436" i="1"/>
  <c r="H436" i="1"/>
  <c r="G436" i="1"/>
  <c r="F436" i="1"/>
  <c r="E436" i="1"/>
  <c r="D436" i="1"/>
  <c r="C436" i="1"/>
  <c r="B436" i="1"/>
  <c r="L435" i="1"/>
  <c r="K435" i="1"/>
  <c r="J435" i="1"/>
  <c r="I435" i="1"/>
  <c r="H435" i="1"/>
  <c r="G435" i="1"/>
  <c r="F435" i="1"/>
  <c r="E435" i="1"/>
  <c r="D435" i="1"/>
  <c r="C435" i="1"/>
  <c r="B435" i="1"/>
  <c r="L434" i="1"/>
  <c r="K434" i="1"/>
  <c r="J434" i="1"/>
  <c r="I434" i="1"/>
  <c r="H434" i="1"/>
  <c r="G434" i="1"/>
  <c r="F434" i="1"/>
  <c r="E434" i="1"/>
  <c r="D434" i="1"/>
  <c r="C434" i="1"/>
  <c r="B434" i="1"/>
  <c r="L433" i="1"/>
  <c r="K433" i="1"/>
  <c r="J433" i="1"/>
  <c r="I433" i="1"/>
  <c r="H433" i="1"/>
  <c r="G433" i="1"/>
  <c r="F433" i="1"/>
  <c r="E433" i="1"/>
  <c r="D433" i="1"/>
  <c r="C433" i="1"/>
  <c r="B433" i="1"/>
  <c r="L432" i="1"/>
  <c r="K432" i="1"/>
  <c r="J432" i="1"/>
  <c r="I432" i="1"/>
  <c r="H432" i="1"/>
  <c r="G432" i="1"/>
  <c r="F432" i="1"/>
  <c r="E432" i="1"/>
  <c r="D432" i="1"/>
  <c r="C432" i="1"/>
  <c r="B432" i="1"/>
  <c r="L431" i="1"/>
  <c r="K431" i="1"/>
  <c r="J431" i="1"/>
  <c r="I431" i="1"/>
  <c r="H431" i="1"/>
  <c r="G431" i="1"/>
  <c r="F431" i="1"/>
  <c r="E431" i="1"/>
  <c r="D431" i="1"/>
  <c r="C431" i="1"/>
  <c r="B431" i="1"/>
  <c r="L430" i="1"/>
  <c r="K430" i="1"/>
  <c r="J430" i="1"/>
  <c r="I430" i="1"/>
  <c r="H430" i="1"/>
  <c r="G430" i="1"/>
  <c r="F430" i="1"/>
  <c r="E430" i="1"/>
  <c r="D430" i="1"/>
  <c r="C430" i="1"/>
  <c r="B430" i="1"/>
  <c r="L429" i="1"/>
  <c r="K429" i="1"/>
  <c r="J429" i="1"/>
  <c r="I429" i="1"/>
  <c r="H429" i="1"/>
  <c r="G429" i="1"/>
  <c r="F429" i="1"/>
  <c r="E429" i="1"/>
  <c r="D429" i="1"/>
  <c r="C429" i="1"/>
  <c r="B429" i="1"/>
  <c r="L428" i="1"/>
  <c r="K428" i="1"/>
  <c r="J428" i="1"/>
  <c r="I428" i="1"/>
  <c r="H428" i="1"/>
  <c r="G428" i="1"/>
  <c r="F428" i="1"/>
  <c r="E428" i="1"/>
  <c r="D428" i="1"/>
  <c r="C428" i="1"/>
  <c r="B428" i="1"/>
  <c r="L427" i="1"/>
  <c r="K427" i="1"/>
  <c r="J427" i="1"/>
  <c r="I427" i="1"/>
  <c r="H427" i="1"/>
  <c r="G427" i="1"/>
  <c r="F427" i="1"/>
  <c r="E427" i="1"/>
  <c r="D427" i="1"/>
  <c r="C427" i="1"/>
  <c r="B427" i="1"/>
  <c r="L426" i="1"/>
  <c r="K426" i="1"/>
  <c r="J426" i="1"/>
  <c r="I426" i="1"/>
  <c r="H426" i="1"/>
  <c r="G426" i="1"/>
  <c r="F426" i="1"/>
  <c r="E426" i="1"/>
  <c r="D426" i="1"/>
  <c r="C426" i="1"/>
  <c r="B426" i="1"/>
  <c r="L425" i="1"/>
  <c r="K425" i="1"/>
  <c r="J425" i="1"/>
  <c r="I425" i="1"/>
  <c r="H425" i="1"/>
  <c r="G425" i="1"/>
  <c r="F425" i="1"/>
  <c r="E425" i="1"/>
  <c r="D425" i="1"/>
  <c r="C425" i="1"/>
  <c r="B425" i="1"/>
  <c r="L424" i="1"/>
  <c r="K424" i="1"/>
  <c r="J424" i="1"/>
  <c r="I424" i="1"/>
  <c r="H424" i="1"/>
  <c r="G424" i="1"/>
  <c r="F424" i="1"/>
  <c r="E424" i="1"/>
  <c r="D424" i="1"/>
  <c r="C424" i="1"/>
  <c r="B424" i="1"/>
  <c r="L423" i="1"/>
  <c r="K423" i="1"/>
  <c r="J423" i="1"/>
  <c r="I423" i="1"/>
  <c r="H423" i="1"/>
  <c r="G423" i="1"/>
  <c r="F423" i="1"/>
  <c r="E423" i="1"/>
  <c r="D423" i="1"/>
  <c r="C423" i="1"/>
  <c r="B423" i="1"/>
  <c r="L422" i="1"/>
  <c r="K422" i="1"/>
  <c r="J422" i="1"/>
  <c r="I422" i="1"/>
  <c r="H422" i="1"/>
  <c r="G422" i="1"/>
  <c r="F422" i="1"/>
  <c r="E422" i="1"/>
  <c r="D422" i="1"/>
  <c r="C422" i="1"/>
  <c r="B422" i="1"/>
  <c r="L421" i="1"/>
  <c r="K421" i="1"/>
  <c r="J421" i="1"/>
  <c r="I421" i="1"/>
  <c r="H421" i="1"/>
  <c r="G421" i="1"/>
  <c r="F421" i="1"/>
  <c r="E421" i="1"/>
  <c r="D421" i="1"/>
  <c r="C421" i="1"/>
  <c r="B421" i="1"/>
  <c r="L420" i="1"/>
  <c r="K420" i="1"/>
  <c r="J420" i="1"/>
  <c r="I420" i="1"/>
  <c r="H420" i="1"/>
  <c r="G420" i="1"/>
  <c r="F420" i="1"/>
  <c r="E420" i="1"/>
  <c r="D420" i="1"/>
  <c r="C420" i="1"/>
  <c r="B420" i="1"/>
  <c r="L419" i="1"/>
  <c r="K419" i="1"/>
  <c r="J419" i="1"/>
  <c r="I419" i="1"/>
  <c r="H419" i="1"/>
  <c r="G419" i="1"/>
  <c r="F419" i="1"/>
  <c r="E419" i="1"/>
  <c r="D419" i="1"/>
  <c r="C419" i="1"/>
  <c r="B419" i="1"/>
  <c r="L418" i="1"/>
  <c r="K418" i="1"/>
  <c r="J418" i="1"/>
  <c r="I418" i="1"/>
  <c r="H418" i="1"/>
  <c r="G418" i="1"/>
  <c r="F418" i="1"/>
  <c r="E418" i="1"/>
  <c r="D418" i="1"/>
  <c r="C418" i="1"/>
  <c r="B418" i="1"/>
  <c r="L417" i="1"/>
  <c r="K417" i="1"/>
  <c r="J417" i="1"/>
  <c r="I417" i="1"/>
  <c r="H417" i="1"/>
  <c r="G417" i="1"/>
  <c r="F417" i="1"/>
  <c r="E417" i="1"/>
  <c r="D417" i="1"/>
  <c r="C417" i="1"/>
  <c r="B417" i="1"/>
  <c r="L416" i="1"/>
  <c r="K416" i="1"/>
  <c r="J416" i="1"/>
  <c r="I416" i="1"/>
  <c r="H416" i="1"/>
  <c r="G416" i="1"/>
  <c r="F416" i="1"/>
  <c r="E416" i="1"/>
  <c r="D416" i="1"/>
  <c r="C416" i="1"/>
  <c r="B416" i="1"/>
  <c r="L415" i="1"/>
  <c r="K415" i="1"/>
  <c r="J415" i="1"/>
  <c r="I415" i="1"/>
  <c r="H415" i="1"/>
  <c r="G415" i="1"/>
  <c r="F415" i="1"/>
  <c r="E415" i="1"/>
  <c r="D415" i="1"/>
  <c r="C415" i="1"/>
  <c r="B415" i="1"/>
  <c r="L414" i="1"/>
  <c r="K414" i="1"/>
  <c r="J414" i="1"/>
  <c r="I414" i="1"/>
  <c r="H414" i="1"/>
  <c r="G414" i="1"/>
  <c r="F414" i="1"/>
  <c r="E414" i="1"/>
  <c r="D414" i="1"/>
  <c r="C414" i="1"/>
  <c r="B414" i="1"/>
  <c r="L413" i="1"/>
  <c r="K413" i="1"/>
  <c r="J413" i="1"/>
  <c r="I413" i="1"/>
  <c r="H413" i="1"/>
  <c r="G413" i="1"/>
  <c r="F413" i="1"/>
  <c r="E413" i="1"/>
  <c r="D413" i="1"/>
  <c r="C413" i="1"/>
  <c r="B413" i="1"/>
  <c r="L412" i="1"/>
  <c r="K412" i="1"/>
  <c r="J412" i="1"/>
  <c r="I412" i="1"/>
  <c r="H412" i="1"/>
  <c r="G412" i="1"/>
  <c r="F412" i="1"/>
  <c r="E412" i="1"/>
  <c r="D412" i="1"/>
  <c r="C412" i="1"/>
  <c r="B412" i="1"/>
  <c r="L411" i="1"/>
  <c r="K411" i="1"/>
  <c r="J411" i="1"/>
  <c r="I411" i="1"/>
  <c r="H411" i="1"/>
  <c r="G411" i="1"/>
  <c r="F411" i="1"/>
  <c r="E411" i="1"/>
  <c r="D411" i="1"/>
  <c r="C411" i="1"/>
  <c r="B411" i="1"/>
  <c r="L410" i="1"/>
  <c r="K410" i="1"/>
  <c r="J410" i="1"/>
  <c r="I410" i="1"/>
  <c r="H410" i="1"/>
  <c r="G410" i="1"/>
  <c r="F410" i="1"/>
  <c r="E410" i="1"/>
  <c r="D410" i="1"/>
  <c r="C410" i="1"/>
  <c r="B410" i="1"/>
  <c r="L409" i="1"/>
  <c r="K409" i="1"/>
  <c r="J409" i="1"/>
  <c r="I409" i="1"/>
  <c r="H409" i="1"/>
  <c r="G409" i="1"/>
  <c r="F409" i="1"/>
  <c r="E409" i="1"/>
  <c r="D409" i="1"/>
  <c r="C409" i="1"/>
  <c r="B409" i="1"/>
  <c r="L408" i="1"/>
  <c r="K408" i="1"/>
  <c r="J408" i="1"/>
  <c r="I408" i="1"/>
  <c r="H408" i="1"/>
  <c r="G408" i="1"/>
  <c r="F408" i="1"/>
  <c r="E408" i="1"/>
  <c r="D408" i="1"/>
  <c r="C408" i="1"/>
  <c r="B408" i="1"/>
  <c r="L407" i="1"/>
  <c r="K407" i="1"/>
  <c r="J407" i="1"/>
  <c r="I407" i="1"/>
  <c r="H407" i="1"/>
  <c r="G407" i="1"/>
  <c r="F407" i="1"/>
  <c r="E407" i="1"/>
  <c r="D407" i="1"/>
  <c r="C407" i="1"/>
  <c r="B407" i="1"/>
  <c r="L406" i="1"/>
  <c r="K406" i="1"/>
  <c r="J406" i="1"/>
  <c r="I406" i="1"/>
  <c r="H406" i="1"/>
  <c r="G406" i="1"/>
  <c r="F406" i="1"/>
  <c r="E406" i="1"/>
  <c r="D406" i="1"/>
  <c r="C406" i="1"/>
  <c r="B406" i="1"/>
  <c r="L405" i="1"/>
  <c r="K405" i="1"/>
  <c r="J405" i="1"/>
  <c r="I405" i="1"/>
  <c r="H405" i="1"/>
  <c r="G405" i="1"/>
  <c r="F405" i="1"/>
  <c r="E405" i="1"/>
  <c r="D405" i="1"/>
  <c r="C405" i="1"/>
  <c r="B405" i="1"/>
  <c r="L404" i="1"/>
  <c r="K404" i="1"/>
  <c r="J404" i="1"/>
  <c r="I404" i="1"/>
  <c r="H404" i="1"/>
  <c r="G404" i="1"/>
  <c r="F404" i="1"/>
  <c r="E404" i="1"/>
  <c r="D404" i="1"/>
  <c r="C404" i="1"/>
  <c r="B404" i="1"/>
  <c r="L403" i="1"/>
  <c r="K403" i="1"/>
  <c r="J403" i="1"/>
  <c r="I403" i="1"/>
  <c r="H403" i="1"/>
  <c r="G403" i="1"/>
  <c r="F403" i="1"/>
  <c r="E403" i="1"/>
  <c r="D403" i="1"/>
  <c r="C403" i="1"/>
  <c r="B403" i="1"/>
  <c r="L402" i="1"/>
  <c r="K402" i="1"/>
  <c r="J402" i="1"/>
  <c r="I402" i="1"/>
  <c r="H402" i="1"/>
  <c r="G402" i="1"/>
  <c r="F402" i="1"/>
  <c r="E402" i="1"/>
  <c r="D402" i="1"/>
  <c r="C402" i="1"/>
  <c r="B402" i="1"/>
  <c r="L401" i="1"/>
  <c r="K401" i="1"/>
  <c r="J401" i="1"/>
  <c r="I401" i="1"/>
  <c r="H401" i="1"/>
  <c r="G401" i="1"/>
  <c r="F401" i="1"/>
  <c r="E401" i="1"/>
  <c r="D401" i="1"/>
  <c r="C401" i="1"/>
  <c r="B401" i="1"/>
  <c r="L400" i="1"/>
  <c r="K400" i="1"/>
  <c r="J400" i="1"/>
  <c r="I400" i="1"/>
  <c r="H400" i="1"/>
  <c r="G400" i="1"/>
  <c r="F400" i="1"/>
  <c r="E400" i="1"/>
  <c r="D400" i="1"/>
  <c r="C400" i="1"/>
  <c r="B400" i="1"/>
  <c r="L399" i="1"/>
  <c r="K399" i="1"/>
  <c r="J399" i="1"/>
  <c r="I399" i="1"/>
  <c r="H399" i="1"/>
  <c r="G399" i="1"/>
  <c r="F399" i="1"/>
  <c r="E399" i="1"/>
  <c r="D399" i="1"/>
  <c r="C399" i="1"/>
  <c r="B399" i="1"/>
  <c r="L398" i="1"/>
  <c r="K398" i="1"/>
  <c r="J398" i="1"/>
  <c r="I398" i="1"/>
  <c r="H398" i="1"/>
  <c r="G398" i="1"/>
  <c r="F398" i="1"/>
  <c r="E398" i="1"/>
  <c r="D398" i="1"/>
  <c r="C398" i="1"/>
  <c r="B398" i="1"/>
  <c r="L397" i="1"/>
  <c r="K397" i="1"/>
  <c r="J397" i="1"/>
  <c r="I397" i="1"/>
  <c r="H397" i="1"/>
  <c r="G397" i="1"/>
  <c r="F397" i="1"/>
  <c r="E397" i="1"/>
  <c r="D397" i="1"/>
  <c r="C397" i="1"/>
  <c r="B397" i="1"/>
  <c r="L396" i="1"/>
  <c r="K396" i="1"/>
  <c r="J396" i="1"/>
  <c r="I396" i="1"/>
  <c r="H396" i="1"/>
  <c r="G396" i="1"/>
  <c r="F396" i="1"/>
  <c r="E396" i="1"/>
  <c r="D396" i="1"/>
  <c r="C396" i="1"/>
  <c r="B396" i="1"/>
  <c r="L395" i="1"/>
  <c r="K395" i="1"/>
  <c r="J395" i="1"/>
  <c r="I395" i="1"/>
  <c r="H395" i="1"/>
  <c r="G395" i="1"/>
  <c r="F395" i="1"/>
  <c r="E395" i="1"/>
  <c r="D395" i="1"/>
  <c r="C395" i="1"/>
  <c r="B395" i="1"/>
  <c r="L394" i="1"/>
  <c r="K394" i="1"/>
  <c r="J394" i="1"/>
  <c r="I394" i="1"/>
  <c r="H394" i="1"/>
  <c r="G394" i="1"/>
  <c r="F394" i="1"/>
  <c r="E394" i="1"/>
  <c r="D394" i="1"/>
  <c r="C394" i="1"/>
  <c r="B394" i="1"/>
  <c r="L393" i="1"/>
  <c r="K393" i="1"/>
  <c r="J393" i="1"/>
  <c r="I393" i="1"/>
  <c r="H393" i="1"/>
  <c r="G393" i="1"/>
  <c r="F393" i="1"/>
  <c r="E393" i="1"/>
  <c r="D393" i="1"/>
  <c r="C393" i="1"/>
  <c r="B393" i="1"/>
  <c r="L392" i="1"/>
  <c r="K392" i="1"/>
  <c r="J392" i="1"/>
  <c r="I392" i="1"/>
  <c r="H392" i="1"/>
  <c r="G392" i="1"/>
  <c r="F392" i="1"/>
  <c r="E392" i="1"/>
  <c r="D392" i="1"/>
  <c r="C392" i="1"/>
  <c r="B392" i="1"/>
  <c r="L391" i="1"/>
  <c r="K391" i="1"/>
  <c r="J391" i="1"/>
  <c r="I391" i="1"/>
  <c r="H391" i="1"/>
  <c r="G391" i="1"/>
  <c r="F391" i="1"/>
  <c r="E391" i="1"/>
  <c r="D391" i="1"/>
  <c r="C391" i="1"/>
  <c r="B391" i="1"/>
  <c r="L390" i="1"/>
  <c r="K390" i="1"/>
  <c r="J390" i="1"/>
  <c r="I390" i="1"/>
  <c r="H390" i="1"/>
  <c r="G390" i="1"/>
  <c r="F390" i="1"/>
  <c r="E390" i="1"/>
  <c r="D390" i="1"/>
  <c r="C390" i="1"/>
  <c r="B390" i="1"/>
  <c r="L389" i="1"/>
  <c r="K389" i="1"/>
  <c r="J389" i="1"/>
  <c r="I389" i="1"/>
  <c r="H389" i="1"/>
  <c r="G389" i="1"/>
  <c r="F389" i="1"/>
  <c r="E389" i="1"/>
  <c r="D389" i="1"/>
  <c r="C389" i="1"/>
  <c r="B389" i="1"/>
  <c r="L388" i="1"/>
  <c r="K388" i="1"/>
  <c r="J388" i="1"/>
  <c r="I388" i="1"/>
  <c r="H388" i="1"/>
  <c r="G388" i="1"/>
  <c r="F388" i="1"/>
  <c r="E388" i="1"/>
  <c r="D388" i="1"/>
  <c r="C388" i="1"/>
  <c r="B388" i="1"/>
  <c r="L387" i="1"/>
  <c r="K387" i="1"/>
  <c r="J387" i="1"/>
  <c r="I387" i="1"/>
  <c r="H387" i="1"/>
  <c r="G387" i="1"/>
  <c r="F387" i="1"/>
  <c r="E387" i="1"/>
  <c r="D387" i="1"/>
  <c r="C387" i="1"/>
  <c r="B387" i="1"/>
  <c r="L386" i="1"/>
  <c r="K386" i="1"/>
  <c r="J386" i="1"/>
  <c r="I386" i="1"/>
  <c r="H386" i="1"/>
  <c r="G386" i="1"/>
  <c r="F386" i="1"/>
  <c r="E386" i="1"/>
  <c r="D386" i="1"/>
  <c r="C386" i="1"/>
  <c r="B386" i="1"/>
  <c r="L385" i="1"/>
  <c r="K385" i="1"/>
  <c r="J385" i="1"/>
  <c r="I385" i="1"/>
  <c r="H385" i="1"/>
  <c r="G385" i="1"/>
  <c r="F385" i="1"/>
  <c r="E385" i="1"/>
  <c r="D385" i="1"/>
  <c r="C385" i="1"/>
  <c r="B385" i="1"/>
  <c r="L384" i="1"/>
  <c r="K384" i="1"/>
  <c r="J384" i="1"/>
  <c r="I384" i="1"/>
  <c r="H384" i="1"/>
  <c r="G384" i="1"/>
  <c r="F384" i="1"/>
  <c r="E384" i="1"/>
  <c r="D384" i="1"/>
  <c r="C384" i="1"/>
  <c r="B384" i="1"/>
  <c r="L383" i="1"/>
  <c r="K383" i="1"/>
  <c r="J383" i="1"/>
  <c r="I383" i="1"/>
  <c r="H383" i="1"/>
  <c r="G383" i="1"/>
  <c r="F383" i="1"/>
  <c r="E383" i="1"/>
  <c r="D383" i="1"/>
  <c r="C383" i="1"/>
  <c r="B383" i="1"/>
  <c r="L382" i="1"/>
  <c r="K382" i="1"/>
  <c r="J382" i="1"/>
  <c r="I382" i="1"/>
  <c r="H382" i="1"/>
  <c r="G382" i="1"/>
  <c r="F382" i="1"/>
  <c r="E382" i="1"/>
  <c r="D382" i="1"/>
  <c r="C382" i="1"/>
  <c r="B382" i="1"/>
  <c r="L381" i="1"/>
  <c r="K381" i="1"/>
  <c r="J381" i="1"/>
  <c r="I381" i="1"/>
  <c r="H381" i="1"/>
  <c r="G381" i="1"/>
  <c r="F381" i="1"/>
  <c r="E381" i="1"/>
  <c r="D381" i="1"/>
  <c r="C381" i="1"/>
  <c r="B381" i="1"/>
  <c r="L380" i="1"/>
  <c r="K380" i="1"/>
  <c r="J380" i="1"/>
  <c r="I380" i="1"/>
  <c r="H380" i="1"/>
  <c r="G380" i="1"/>
  <c r="F380" i="1"/>
  <c r="E380" i="1"/>
  <c r="D380" i="1"/>
  <c r="C380" i="1"/>
  <c r="B380" i="1"/>
  <c r="L379" i="1"/>
  <c r="K379" i="1"/>
  <c r="J379" i="1"/>
  <c r="I379" i="1"/>
  <c r="H379" i="1"/>
  <c r="G379" i="1"/>
  <c r="F379" i="1"/>
  <c r="E379" i="1"/>
  <c r="D379" i="1"/>
  <c r="C379" i="1"/>
  <c r="B379" i="1"/>
  <c r="L378" i="1"/>
  <c r="K378" i="1"/>
  <c r="J378" i="1"/>
  <c r="I378" i="1"/>
  <c r="H378" i="1"/>
  <c r="G378" i="1"/>
  <c r="F378" i="1"/>
  <c r="E378" i="1"/>
  <c r="D378" i="1"/>
  <c r="C378" i="1"/>
  <c r="B378" i="1"/>
  <c r="L377" i="1"/>
  <c r="K377" i="1"/>
  <c r="J377" i="1"/>
  <c r="I377" i="1"/>
  <c r="H377" i="1"/>
  <c r="G377" i="1"/>
  <c r="F377" i="1"/>
  <c r="E377" i="1"/>
  <c r="D377" i="1"/>
  <c r="C377" i="1"/>
  <c r="B377" i="1"/>
  <c r="L376" i="1"/>
  <c r="K376" i="1"/>
  <c r="J376" i="1"/>
  <c r="I376" i="1"/>
  <c r="H376" i="1"/>
  <c r="G376" i="1"/>
  <c r="F376" i="1"/>
  <c r="E376" i="1"/>
  <c r="D376" i="1"/>
  <c r="C376" i="1"/>
  <c r="B376" i="1"/>
  <c r="L375" i="1"/>
  <c r="K375" i="1"/>
  <c r="J375" i="1"/>
  <c r="I375" i="1"/>
  <c r="H375" i="1"/>
  <c r="G375" i="1"/>
  <c r="F375" i="1"/>
  <c r="E375" i="1"/>
  <c r="D375" i="1"/>
  <c r="C375" i="1"/>
  <c r="B375" i="1"/>
  <c r="L374" i="1"/>
  <c r="K374" i="1"/>
  <c r="J374" i="1"/>
  <c r="I374" i="1"/>
  <c r="H374" i="1"/>
  <c r="G374" i="1"/>
  <c r="F374" i="1"/>
  <c r="E374" i="1"/>
  <c r="D374" i="1"/>
  <c r="C374" i="1"/>
  <c r="B374" i="1"/>
  <c r="L373" i="1"/>
  <c r="K373" i="1"/>
  <c r="J373" i="1"/>
  <c r="I373" i="1"/>
  <c r="H373" i="1"/>
  <c r="G373" i="1"/>
  <c r="F373" i="1"/>
  <c r="E373" i="1"/>
  <c r="D373" i="1"/>
  <c r="C373" i="1"/>
  <c r="B373" i="1"/>
  <c r="L372" i="1"/>
  <c r="K372" i="1"/>
  <c r="J372" i="1"/>
  <c r="I372" i="1"/>
  <c r="H372" i="1"/>
  <c r="G372" i="1"/>
  <c r="F372" i="1"/>
  <c r="E372" i="1"/>
  <c r="D372" i="1"/>
  <c r="C372" i="1"/>
  <c r="B372" i="1"/>
  <c r="L371" i="1"/>
  <c r="K371" i="1"/>
  <c r="J371" i="1"/>
  <c r="I371" i="1"/>
  <c r="H371" i="1"/>
  <c r="G371" i="1"/>
  <c r="F371" i="1"/>
  <c r="E371" i="1"/>
  <c r="D371" i="1"/>
  <c r="C371" i="1"/>
  <c r="B371" i="1"/>
  <c r="L370" i="1"/>
  <c r="K370" i="1"/>
  <c r="J370" i="1"/>
  <c r="I370" i="1"/>
  <c r="H370" i="1"/>
  <c r="G370" i="1"/>
  <c r="F370" i="1"/>
  <c r="E370" i="1"/>
  <c r="D370" i="1"/>
  <c r="C370" i="1"/>
  <c r="B370" i="1"/>
  <c r="L369" i="1"/>
  <c r="K369" i="1"/>
  <c r="J369" i="1"/>
  <c r="I369" i="1"/>
  <c r="H369" i="1"/>
  <c r="G369" i="1"/>
  <c r="F369" i="1"/>
  <c r="E369" i="1"/>
  <c r="D369" i="1"/>
  <c r="C369" i="1"/>
  <c r="B369" i="1"/>
  <c r="L368" i="1"/>
  <c r="K368" i="1"/>
  <c r="J368" i="1"/>
  <c r="I368" i="1"/>
  <c r="H368" i="1"/>
  <c r="G368" i="1"/>
  <c r="F368" i="1"/>
  <c r="E368" i="1"/>
  <c r="D368" i="1"/>
  <c r="C368" i="1"/>
  <c r="B368" i="1"/>
  <c r="L367" i="1"/>
  <c r="K367" i="1"/>
  <c r="J367" i="1"/>
  <c r="I367" i="1"/>
  <c r="H367" i="1"/>
  <c r="G367" i="1"/>
  <c r="F367" i="1"/>
  <c r="E367" i="1"/>
  <c r="D367" i="1"/>
  <c r="C367" i="1"/>
  <c r="B367" i="1"/>
  <c r="L366" i="1"/>
  <c r="K366" i="1"/>
  <c r="J366" i="1"/>
  <c r="I366" i="1"/>
  <c r="H366" i="1"/>
  <c r="G366" i="1"/>
  <c r="F366" i="1"/>
  <c r="E366" i="1"/>
  <c r="D366" i="1"/>
  <c r="C366" i="1"/>
  <c r="B366" i="1"/>
  <c r="L365" i="1"/>
  <c r="K365" i="1"/>
  <c r="J365" i="1"/>
  <c r="I365" i="1"/>
  <c r="H365" i="1"/>
  <c r="G365" i="1"/>
  <c r="F365" i="1"/>
  <c r="E365" i="1"/>
  <c r="D365" i="1"/>
  <c r="C365" i="1"/>
  <c r="B365" i="1"/>
  <c r="L364" i="1"/>
  <c r="K364" i="1"/>
  <c r="J364" i="1"/>
  <c r="I364" i="1"/>
  <c r="H364" i="1"/>
  <c r="G364" i="1"/>
  <c r="F364" i="1"/>
  <c r="E364" i="1"/>
  <c r="D364" i="1"/>
  <c r="C364" i="1"/>
  <c r="B364" i="1"/>
  <c r="L363" i="1"/>
  <c r="K363" i="1"/>
  <c r="J363" i="1"/>
  <c r="I363" i="1"/>
  <c r="H363" i="1"/>
  <c r="G363" i="1"/>
  <c r="F363" i="1"/>
  <c r="E363" i="1"/>
  <c r="D363" i="1"/>
  <c r="C363" i="1"/>
  <c r="B363" i="1"/>
  <c r="L362" i="1"/>
  <c r="K362" i="1"/>
  <c r="J362" i="1"/>
  <c r="I362" i="1"/>
  <c r="H362" i="1"/>
  <c r="G362" i="1"/>
  <c r="F362" i="1"/>
  <c r="E362" i="1"/>
  <c r="D362" i="1"/>
  <c r="C362" i="1"/>
  <c r="B362" i="1"/>
  <c r="L361" i="1"/>
  <c r="K361" i="1"/>
  <c r="J361" i="1"/>
  <c r="I361" i="1"/>
  <c r="H361" i="1"/>
  <c r="G361" i="1"/>
  <c r="F361" i="1"/>
  <c r="E361" i="1"/>
  <c r="D361" i="1"/>
  <c r="C361" i="1"/>
  <c r="B361" i="1"/>
  <c r="L360" i="1"/>
  <c r="K360" i="1"/>
  <c r="J360" i="1"/>
  <c r="I360" i="1"/>
  <c r="H360" i="1"/>
  <c r="G360" i="1"/>
  <c r="F360" i="1"/>
  <c r="E360" i="1"/>
  <c r="D360" i="1"/>
  <c r="C360" i="1"/>
  <c r="B360" i="1"/>
  <c r="L359" i="1"/>
  <c r="K359" i="1"/>
  <c r="J359" i="1"/>
  <c r="I359" i="1"/>
  <c r="H359" i="1"/>
  <c r="G359" i="1"/>
  <c r="F359" i="1"/>
  <c r="E359" i="1"/>
  <c r="D359" i="1"/>
  <c r="C359" i="1"/>
  <c r="B359" i="1"/>
  <c r="L358" i="1"/>
  <c r="K358" i="1"/>
  <c r="J358" i="1"/>
  <c r="I358" i="1"/>
  <c r="H358" i="1"/>
  <c r="G358" i="1"/>
  <c r="F358" i="1"/>
  <c r="E358" i="1"/>
  <c r="D358" i="1"/>
  <c r="C358" i="1"/>
  <c r="B358" i="1"/>
  <c r="L357" i="1"/>
  <c r="K357" i="1"/>
  <c r="J357" i="1"/>
  <c r="I357" i="1"/>
  <c r="H357" i="1"/>
  <c r="G357" i="1"/>
  <c r="F357" i="1"/>
  <c r="E357" i="1"/>
  <c r="D357" i="1"/>
  <c r="C357" i="1"/>
  <c r="B357" i="1"/>
  <c r="L356" i="1"/>
  <c r="K356" i="1"/>
  <c r="J356" i="1"/>
  <c r="I356" i="1"/>
  <c r="H356" i="1"/>
  <c r="G356" i="1"/>
  <c r="F356" i="1"/>
  <c r="E356" i="1"/>
  <c r="D356" i="1"/>
  <c r="C356" i="1"/>
  <c r="B356" i="1"/>
  <c r="L355" i="1"/>
  <c r="K355" i="1"/>
  <c r="J355" i="1"/>
  <c r="I355" i="1"/>
  <c r="H355" i="1"/>
  <c r="G355" i="1"/>
  <c r="F355" i="1"/>
  <c r="E355" i="1"/>
  <c r="D355" i="1"/>
  <c r="C355" i="1"/>
  <c r="B355" i="1"/>
  <c r="L354" i="1"/>
  <c r="K354" i="1"/>
  <c r="J354" i="1"/>
  <c r="I354" i="1"/>
  <c r="H354" i="1"/>
  <c r="G354" i="1"/>
  <c r="F354" i="1"/>
  <c r="E354" i="1"/>
  <c r="D354" i="1"/>
  <c r="C354" i="1"/>
  <c r="B354" i="1"/>
  <c r="L353" i="1"/>
  <c r="K353" i="1"/>
  <c r="J353" i="1"/>
  <c r="I353" i="1"/>
  <c r="H353" i="1"/>
  <c r="G353" i="1"/>
  <c r="F353" i="1"/>
  <c r="E353" i="1"/>
  <c r="D353" i="1"/>
  <c r="C353" i="1"/>
  <c r="B353" i="1"/>
  <c r="L352" i="1"/>
  <c r="K352" i="1"/>
  <c r="J352" i="1"/>
  <c r="I352" i="1"/>
  <c r="H352" i="1"/>
  <c r="G352" i="1"/>
  <c r="F352" i="1"/>
  <c r="E352" i="1"/>
  <c r="D352" i="1"/>
  <c r="C352" i="1"/>
  <c r="B352" i="1"/>
  <c r="L351" i="1"/>
  <c r="K351" i="1"/>
  <c r="J351" i="1"/>
  <c r="I351" i="1"/>
  <c r="H351" i="1"/>
  <c r="G351" i="1"/>
  <c r="F351" i="1"/>
  <c r="E351" i="1"/>
  <c r="D351" i="1"/>
  <c r="C351" i="1"/>
  <c r="B351" i="1"/>
  <c r="L350" i="1"/>
  <c r="K350" i="1"/>
  <c r="J350" i="1"/>
  <c r="I350" i="1"/>
  <c r="H350" i="1"/>
  <c r="G350" i="1"/>
  <c r="F350" i="1"/>
  <c r="E350" i="1"/>
  <c r="D350" i="1"/>
  <c r="C350" i="1"/>
  <c r="B350" i="1"/>
  <c r="L349" i="1"/>
  <c r="K349" i="1"/>
  <c r="J349" i="1"/>
  <c r="I349" i="1"/>
  <c r="H349" i="1"/>
  <c r="G349" i="1"/>
  <c r="F349" i="1"/>
  <c r="E349" i="1"/>
  <c r="D349" i="1"/>
  <c r="C349" i="1"/>
  <c r="B349" i="1"/>
  <c r="L348" i="1"/>
  <c r="K348" i="1"/>
  <c r="J348" i="1"/>
  <c r="I348" i="1"/>
  <c r="H348" i="1"/>
  <c r="G348" i="1"/>
  <c r="F348" i="1"/>
  <c r="E348" i="1"/>
  <c r="D348" i="1"/>
  <c r="C348" i="1"/>
  <c r="B348" i="1"/>
  <c r="L347" i="1"/>
  <c r="K347" i="1"/>
  <c r="J347" i="1"/>
  <c r="I347" i="1"/>
  <c r="H347" i="1"/>
  <c r="G347" i="1"/>
  <c r="F347" i="1"/>
  <c r="E347" i="1"/>
  <c r="D347" i="1"/>
  <c r="C347" i="1"/>
  <c r="B347" i="1"/>
  <c r="L346" i="1"/>
  <c r="K346" i="1"/>
  <c r="J346" i="1"/>
  <c r="I346" i="1"/>
  <c r="H346" i="1"/>
  <c r="G346" i="1"/>
  <c r="F346" i="1"/>
  <c r="E346" i="1"/>
  <c r="D346" i="1"/>
  <c r="C346" i="1"/>
  <c r="B346" i="1"/>
  <c r="L345" i="1"/>
  <c r="K345" i="1"/>
  <c r="J345" i="1"/>
  <c r="I345" i="1"/>
  <c r="H345" i="1"/>
  <c r="G345" i="1"/>
  <c r="F345" i="1"/>
  <c r="E345" i="1"/>
  <c r="D345" i="1"/>
  <c r="C345" i="1"/>
  <c r="B345" i="1"/>
  <c r="L344" i="1"/>
  <c r="K344" i="1"/>
  <c r="J344" i="1"/>
  <c r="I344" i="1"/>
  <c r="H344" i="1"/>
  <c r="G344" i="1"/>
  <c r="F344" i="1"/>
  <c r="E344" i="1"/>
  <c r="D344" i="1"/>
  <c r="C344" i="1"/>
  <c r="B344" i="1"/>
  <c r="L343" i="1"/>
  <c r="K343" i="1"/>
  <c r="J343" i="1"/>
  <c r="I343" i="1"/>
  <c r="H343" i="1"/>
  <c r="G343" i="1"/>
  <c r="F343" i="1"/>
  <c r="E343" i="1"/>
  <c r="D343" i="1"/>
  <c r="C343" i="1"/>
  <c r="B343" i="1"/>
  <c r="L342" i="1"/>
  <c r="K342" i="1"/>
  <c r="J342" i="1"/>
  <c r="I342" i="1"/>
  <c r="H342" i="1"/>
  <c r="G342" i="1"/>
  <c r="F342" i="1"/>
  <c r="E342" i="1"/>
  <c r="D342" i="1"/>
  <c r="C342" i="1"/>
  <c r="B342" i="1"/>
  <c r="L341" i="1"/>
  <c r="K341" i="1"/>
  <c r="J341" i="1"/>
  <c r="I341" i="1"/>
  <c r="H341" i="1"/>
  <c r="G341" i="1"/>
  <c r="F341" i="1"/>
  <c r="E341" i="1"/>
  <c r="D341" i="1"/>
  <c r="C341" i="1"/>
  <c r="B341" i="1"/>
  <c r="L340" i="1"/>
  <c r="K340" i="1"/>
  <c r="J340" i="1"/>
  <c r="I340" i="1"/>
  <c r="H340" i="1"/>
  <c r="G340" i="1"/>
  <c r="F340" i="1"/>
  <c r="E340" i="1"/>
  <c r="D340" i="1"/>
  <c r="C340" i="1"/>
  <c r="B340" i="1"/>
  <c r="L339" i="1"/>
  <c r="K339" i="1"/>
  <c r="J339" i="1"/>
  <c r="I339" i="1"/>
  <c r="H339" i="1"/>
  <c r="G339" i="1"/>
  <c r="F339" i="1"/>
  <c r="E339" i="1"/>
  <c r="D339" i="1"/>
  <c r="C339" i="1"/>
  <c r="B339" i="1"/>
  <c r="L338" i="1"/>
  <c r="K338" i="1"/>
  <c r="J338" i="1"/>
  <c r="I338" i="1"/>
  <c r="H338" i="1"/>
  <c r="G338" i="1"/>
  <c r="F338" i="1"/>
  <c r="E338" i="1"/>
  <c r="D338" i="1"/>
  <c r="C338" i="1"/>
  <c r="B338" i="1"/>
  <c r="L337" i="1"/>
  <c r="K337" i="1"/>
  <c r="J337" i="1"/>
  <c r="I337" i="1"/>
  <c r="H337" i="1"/>
  <c r="G337" i="1"/>
  <c r="F337" i="1"/>
  <c r="E337" i="1"/>
  <c r="D337" i="1"/>
  <c r="C337" i="1"/>
  <c r="B337" i="1"/>
  <c r="L336" i="1"/>
  <c r="K336" i="1"/>
  <c r="J336" i="1"/>
  <c r="I336" i="1"/>
  <c r="H336" i="1"/>
  <c r="G336" i="1"/>
  <c r="F336" i="1"/>
  <c r="E336" i="1"/>
  <c r="D336" i="1"/>
  <c r="C336" i="1"/>
  <c r="B336" i="1"/>
  <c r="L335" i="1"/>
  <c r="K335" i="1"/>
  <c r="J335" i="1"/>
  <c r="I335" i="1"/>
  <c r="H335" i="1"/>
  <c r="G335" i="1"/>
  <c r="F335" i="1"/>
  <c r="E335" i="1"/>
  <c r="D335" i="1"/>
  <c r="C335" i="1"/>
  <c r="B335" i="1"/>
  <c r="L334" i="1"/>
  <c r="K334" i="1"/>
  <c r="J334" i="1"/>
  <c r="I334" i="1"/>
  <c r="H334" i="1"/>
  <c r="G334" i="1"/>
  <c r="F334" i="1"/>
  <c r="E334" i="1"/>
  <c r="D334" i="1"/>
  <c r="C334" i="1"/>
  <c r="B334" i="1"/>
  <c r="L333" i="1"/>
  <c r="K333" i="1"/>
  <c r="J333" i="1"/>
  <c r="I333" i="1"/>
  <c r="H333" i="1"/>
  <c r="G333" i="1"/>
  <c r="F333" i="1"/>
  <c r="E333" i="1"/>
  <c r="D333" i="1"/>
  <c r="C333" i="1"/>
  <c r="B333" i="1"/>
  <c r="L332" i="1"/>
  <c r="K332" i="1"/>
  <c r="J332" i="1"/>
  <c r="I332" i="1"/>
  <c r="H332" i="1"/>
  <c r="G332" i="1"/>
  <c r="F332" i="1"/>
  <c r="E332" i="1"/>
  <c r="D332" i="1"/>
  <c r="C332" i="1"/>
  <c r="B332" i="1"/>
  <c r="L331" i="1"/>
  <c r="K331" i="1"/>
  <c r="J331" i="1"/>
  <c r="I331" i="1"/>
  <c r="H331" i="1"/>
  <c r="G331" i="1"/>
  <c r="F331" i="1"/>
  <c r="E331" i="1"/>
  <c r="D331" i="1"/>
  <c r="C331" i="1"/>
  <c r="B331" i="1"/>
  <c r="L330" i="1"/>
  <c r="K330" i="1"/>
  <c r="J330" i="1"/>
  <c r="I330" i="1"/>
  <c r="H330" i="1"/>
  <c r="G330" i="1"/>
  <c r="F330" i="1"/>
  <c r="E330" i="1"/>
  <c r="D330" i="1"/>
  <c r="C330" i="1"/>
  <c r="B330" i="1"/>
  <c r="L329" i="1"/>
  <c r="K329" i="1"/>
  <c r="J329" i="1"/>
  <c r="I329" i="1"/>
  <c r="H329" i="1"/>
  <c r="G329" i="1"/>
  <c r="F329" i="1"/>
  <c r="E329" i="1"/>
  <c r="D329" i="1"/>
  <c r="C329" i="1"/>
  <c r="B329" i="1"/>
  <c r="L328" i="1"/>
  <c r="K328" i="1"/>
  <c r="J328" i="1"/>
  <c r="I328" i="1"/>
  <c r="H328" i="1"/>
  <c r="G328" i="1"/>
  <c r="F328" i="1"/>
  <c r="E328" i="1"/>
  <c r="D328" i="1"/>
  <c r="C328" i="1"/>
  <c r="B328" i="1"/>
  <c r="L327" i="1"/>
  <c r="K327" i="1"/>
  <c r="J327" i="1"/>
  <c r="I327" i="1"/>
  <c r="H327" i="1"/>
  <c r="G327" i="1"/>
  <c r="F327" i="1"/>
  <c r="E327" i="1"/>
  <c r="D327" i="1"/>
  <c r="C327" i="1"/>
  <c r="B327" i="1"/>
  <c r="L326" i="1"/>
  <c r="K326" i="1"/>
  <c r="J326" i="1"/>
  <c r="I326" i="1"/>
  <c r="H326" i="1"/>
  <c r="G326" i="1"/>
  <c r="F326" i="1"/>
  <c r="E326" i="1"/>
  <c r="D326" i="1"/>
  <c r="C326" i="1"/>
  <c r="B326" i="1"/>
  <c r="L325" i="1"/>
  <c r="K325" i="1"/>
  <c r="J325" i="1"/>
  <c r="I325" i="1"/>
  <c r="H325" i="1"/>
  <c r="G325" i="1"/>
  <c r="F325" i="1"/>
  <c r="E325" i="1"/>
  <c r="D325" i="1"/>
  <c r="C325" i="1"/>
  <c r="B325" i="1"/>
  <c r="L324" i="1"/>
  <c r="K324" i="1"/>
  <c r="J324" i="1"/>
  <c r="I324" i="1"/>
  <c r="H324" i="1"/>
  <c r="G324" i="1"/>
  <c r="F324" i="1"/>
  <c r="E324" i="1"/>
  <c r="D324" i="1"/>
  <c r="C324" i="1"/>
  <c r="B324" i="1"/>
  <c r="L323" i="1"/>
  <c r="K323" i="1"/>
  <c r="J323" i="1"/>
  <c r="I323" i="1"/>
  <c r="H323" i="1"/>
  <c r="G323" i="1"/>
  <c r="F323" i="1"/>
  <c r="E323" i="1"/>
  <c r="D323" i="1"/>
  <c r="C323" i="1"/>
  <c r="B323" i="1"/>
  <c r="L322" i="1"/>
  <c r="K322" i="1"/>
  <c r="J322" i="1"/>
  <c r="I322" i="1"/>
  <c r="H322" i="1"/>
  <c r="G322" i="1"/>
  <c r="F322" i="1"/>
  <c r="E322" i="1"/>
  <c r="D322" i="1"/>
  <c r="C322" i="1"/>
  <c r="B322" i="1"/>
  <c r="L321" i="1"/>
  <c r="K321" i="1"/>
  <c r="J321" i="1"/>
  <c r="I321" i="1"/>
  <c r="H321" i="1"/>
  <c r="G321" i="1"/>
  <c r="F321" i="1"/>
  <c r="E321" i="1"/>
  <c r="D321" i="1"/>
  <c r="C321" i="1"/>
  <c r="B321" i="1"/>
  <c r="L320" i="1"/>
  <c r="K320" i="1"/>
  <c r="J320" i="1"/>
  <c r="I320" i="1"/>
  <c r="H320" i="1"/>
  <c r="G320" i="1"/>
  <c r="F320" i="1"/>
  <c r="E320" i="1"/>
  <c r="D320" i="1"/>
  <c r="C320" i="1"/>
  <c r="B320" i="1"/>
  <c r="L319" i="1"/>
  <c r="K319" i="1"/>
  <c r="J319" i="1"/>
  <c r="I319" i="1"/>
  <c r="H319" i="1"/>
  <c r="G319" i="1"/>
  <c r="F319" i="1"/>
  <c r="E319" i="1"/>
  <c r="D319" i="1"/>
  <c r="C319" i="1"/>
  <c r="B319" i="1"/>
  <c r="L318" i="1"/>
  <c r="K318" i="1"/>
  <c r="J318" i="1"/>
  <c r="I318" i="1"/>
  <c r="H318" i="1"/>
  <c r="G318" i="1"/>
  <c r="F318" i="1"/>
  <c r="E318" i="1"/>
  <c r="D318" i="1"/>
  <c r="C318" i="1"/>
  <c r="B318" i="1"/>
  <c r="L317" i="1"/>
  <c r="K317" i="1"/>
  <c r="J317" i="1"/>
  <c r="I317" i="1"/>
  <c r="H317" i="1"/>
  <c r="G317" i="1"/>
  <c r="F317" i="1"/>
  <c r="E317" i="1"/>
  <c r="D317" i="1"/>
  <c r="C317" i="1"/>
  <c r="B317" i="1"/>
  <c r="L316" i="1"/>
  <c r="K316" i="1"/>
  <c r="J316" i="1"/>
  <c r="I316" i="1"/>
  <c r="H316" i="1"/>
  <c r="G316" i="1"/>
  <c r="F316" i="1"/>
  <c r="E316" i="1"/>
  <c r="D316" i="1"/>
  <c r="C316" i="1"/>
  <c r="B316" i="1"/>
  <c r="L315" i="1"/>
  <c r="K315" i="1"/>
  <c r="J315" i="1"/>
  <c r="I315" i="1"/>
  <c r="H315" i="1"/>
  <c r="G315" i="1"/>
  <c r="F315" i="1"/>
  <c r="E315" i="1"/>
  <c r="D315" i="1"/>
  <c r="C315" i="1"/>
  <c r="B315" i="1"/>
  <c r="L314" i="1"/>
  <c r="K314" i="1"/>
  <c r="J314" i="1"/>
  <c r="I314" i="1"/>
  <c r="H314" i="1"/>
  <c r="G314" i="1"/>
  <c r="F314" i="1"/>
  <c r="E314" i="1"/>
  <c r="D314" i="1"/>
  <c r="C314" i="1"/>
  <c r="B314" i="1"/>
  <c r="L313" i="1"/>
  <c r="K313" i="1"/>
  <c r="J313" i="1"/>
  <c r="I313" i="1"/>
  <c r="H313" i="1"/>
  <c r="G313" i="1"/>
  <c r="F313" i="1"/>
  <c r="E313" i="1"/>
  <c r="D313" i="1"/>
  <c r="C313" i="1"/>
  <c r="B313" i="1"/>
  <c r="L312" i="1"/>
  <c r="K312" i="1"/>
  <c r="J312" i="1"/>
  <c r="I312" i="1"/>
  <c r="H312" i="1"/>
  <c r="G312" i="1"/>
  <c r="F312" i="1"/>
  <c r="E312" i="1"/>
  <c r="D312" i="1"/>
  <c r="C312" i="1"/>
  <c r="B312" i="1"/>
  <c r="L311" i="1"/>
  <c r="K311" i="1"/>
  <c r="J311" i="1"/>
  <c r="I311" i="1"/>
  <c r="H311" i="1"/>
  <c r="G311" i="1"/>
  <c r="F311" i="1"/>
  <c r="E311" i="1"/>
  <c r="D311" i="1"/>
  <c r="C311" i="1"/>
  <c r="B311" i="1"/>
  <c r="L310" i="1"/>
  <c r="K310" i="1"/>
  <c r="J310" i="1"/>
  <c r="I310" i="1"/>
  <c r="H310" i="1"/>
  <c r="G310" i="1"/>
  <c r="F310" i="1"/>
  <c r="E310" i="1"/>
  <c r="D310" i="1"/>
  <c r="C310" i="1"/>
  <c r="B310" i="1"/>
  <c r="L309" i="1"/>
  <c r="K309" i="1"/>
  <c r="J309" i="1"/>
  <c r="I309" i="1"/>
  <c r="H309" i="1"/>
  <c r="G309" i="1"/>
  <c r="F309" i="1"/>
  <c r="E309" i="1"/>
  <c r="D309" i="1"/>
  <c r="C309" i="1"/>
  <c r="B309" i="1"/>
  <c r="L308" i="1"/>
  <c r="K308" i="1"/>
  <c r="J308" i="1"/>
  <c r="I308" i="1"/>
  <c r="H308" i="1"/>
  <c r="G308" i="1"/>
  <c r="F308" i="1"/>
  <c r="E308" i="1"/>
  <c r="D308" i="1"/>
  <c r="C308" i="1"/>
  <c r="B308" i="1"/>
  <c r="L307" i="1"/>
  <c r="K307" i="1"/>
  <c r="J307" i="1"/>
  <c r="I307" i="1"/>
  <c r="H307" i="1"/>
  <c r="G307" i="1"/>
  <c r="F307" i="1"/>
  <c r="E307" i="1"/>
  <c r="D307" i="1"/>
  <c r="C307" i="1"/>
  <c r="B307" i="1"/>
  <c r="L306" i="1"/>
  <c r="K306" i="1"/>
  <c r="J306" i="1"/>
  <c r="I306" i="1"/>
  <c r="H306" i="1"/>
  <c r="G306" i="1"/>
  <c r="F306" i="1"/>
  <c r="E306" i="1"/>
  <c r="D306" i="1"/>
  <c r="C306" i="1"/>
  <c r="B306" i="1"/>
  <c r="L305" i="1"/>
  <c r="K305" i="1"/>
  <c r="J305" i="1"/>
  <c r="I305" i="1"/>
  <c r="H305" i="1"/>
  <c r="G305" i="1"/>
  <c r="F305" i="1"/>
  <c r="E305" i="1"/>
  <c r="D305" i="1"/>
  <c r="C305" i="1"/>
  <c r="B305" i="1"/>
  <c r="L304" i="1"/>
  <c r="K304" i="1"/>
  <c r="J304" i="1"/>
  <c r="I304" i="1"/>
  <c r="H304" i="1"/>
  <c r="G304" i="1"/>
  <c r="F304" i="1"/>
  <c r="E304" i="1"/>
  <c r="D304" i="1"/>
  <c r="C304" i="1"/>
  <c r="B304" i="1"/>
  <c r="L303" i="1"/>
  <c r="K303" i="1"/>
  <c r="J303" i="1"/>
  <c r="I303" i="1"/>
  <c r="H303" i="1"/>
  <c r="G303" i="1"/>
  <c r="F303" i="1"/>
  <c r="E303" i="1"/>
  <c r="D303" i="1"/>
  <c r="C303" i="1"/>
  <c r="B303" i="1"/>
  <c r="L302" i="1"/>
  <c r="K302" i="1"/>
  <c r="J302" i="1"/>
  <c r="I302" i="1"/>
  <c r="H302" i="1"/>
  <c r="G302" i="1"/>
  <c r="F302" i="1"/>
  <c r="E302" i="1"/>
  <c r="D302" i="1"/>
  <c r="C302" i="1"/>
  <c r="B302" i="1"/>
  <c r="L301" i="1"/>
  <c r="K301" i="1"/>
  <c r="J301" i="1"/>
  <c r="I301" i="1"/>
  <c r="H301" i="1"/>
  <c r="G301" i="1"/>
  <c r="F301" i="1"/>
  <c r="E301" i="1"/>
  <c r="D301" i="1"/>
  <c r="C301" i="1"/>
  <c r="B301" i="1"/>
  <c r="L300" i="1"/>
  <c r="K300" i="1"/>
  <c r="J300" i="1"/>
  <c r="I300" i="1"/>
  <c r="H300" i="1"/>
  <c r="G300" i="1"/>
  <c r="F300" i="1"/>
  <c r="E300" i="1"/>
  <c r="D300" i="1"/>
  <c r="C300" i="1"/>
  <c r="B300" i="1"/>
  <c r="L299" i="1"/>
  <c r="K299" i="1"/>
  <c r="J299" i="1"/>
  <c r="I299" i="1"/>
  <c r="H299" i="1"/>
  <c r="G299" i="1"/>
  <c r="F299" i="1"/>
  <c r="E299" i="1"/>
  <c r="D299" i="1"/>
  <c r="C299" i="1"/>
  <c r="B299" i="1"/>
  <c r="L298" i="1"/>
  <c r="K298" i="1"/>
  <c r="J298" i="1"/>
  <c r="I298" i="1"/>
  <c r="H298" i="1"/>
  <c r="G298" i="1"/>
  <c r="F298" i="1"/>
  <c r="E298" i="1"/>
  <c r="D298" i="1"/>
  <c r="C298" i="1"/>
  <c r="B298" i="1"/>
  <c r="L297" i="1"/>
  <c r="K297" i="1"/>
  <c r="J297" i="1"/>
  <c r="I297" i="1"/>
  <c r="H297" i="1"/>
  <c r="G297" i="1"/>
  <c r="F297" i="1"/>
  <c r="E297" i="1"/>
  <c r="D297" i="1"/>
  <c r="C297" i="1"/>
  <c r="B297" i="1"/>
  <c r="L296" i="1"/>
  <c r="K296" i="1"/>
  <c r="J296" i="1"/>
  <c r="I296" i="1"/>
  <c r="H296" i="1"/>
  <c r="G296" i="1"/>
  <c r="F296" i="1"/>
  <c r="E296" i="1"/>
  <c r="D296" i="1"/>
  <c r="C296" i="1"/>
  <c r="B296" i="1"/>
  <c r="L295" i="1"/>
  <c r="K295" i="1"/>
  <c r="J295" i="1"/>
  <c r="I295" i="1"/>
  <c r="H295" i="1"/>
  <c r="G295" i="1"/>
  <c r="F295" i="1"/>
  <c r="E295" i="1"/>
  <c r="D295" i="1"/>
  <c r="C295" i="1"/>
  <c r="B295" i="1"/>
  <c r="L294" i="1"/>
  <c r="K294" i="1"/>
  <c r="J294" i="1"/>
  <c r="I294" i="1"/>
  <c r="H294" i="1"/>
  <c r="G294" i="1"/>
  <c r="F294" i="1"/>
  <c r="E294" i="1"/>
  <c r="D294" i="1"/>
  <c r="C294" i="1"/>
  <c r="B294" i="1"/>
  <c r="L293" i="1"/>
  <c r="K293" i="1"/>
  <c r="J293" i="1"/>
  <c r="I293" i="1"/>
  <c r="H293" i="1"/>
  <c r="G293" i="1"/>
  <c r="F293" i="1"/>
  <c r="E293" i="1"/>
  <c r="D293" i="1"/>
  <c r="C293" i="1"/>
  <c r="B293" i="1"/>
  <c r="L292" i="1"/>
  <c r="K292" i="1"/>
  <c r="J292" i="1"/>
  <c r="I292" i="1"/>
  <c r="H292" i="1"/>
  <c r="G292" i="1"/>
  <c r="F292" i="1"/>
  <c r="E292" i="1"/>
  <c r="D292" i="1"/>
  <c r="C292" i="1"/>
  <c r="B292" i="1"/>
  <c r="L291" i="1"/>
  <c r="K291" i="1"/>
  <c r="J291" i="1"/>
  <c r="I291" i="1"/>
  <c r="H291" i="1"/>
  <c r="G291" i="1"/>
  <c r="F291" i="1"/>
  <c r="E291" i="1"/>
  <c r="D291" i="1"/>
  <c r="C291" i="1"/>
  <c r="B291" i="1"/>
  <c r="L290" i="1"/>
  <c r="K290" i="1"/>
  <c r="J290" i="1"/>
  <c r="I290" i="1"/>
  <c r="H290" i="1"/>
  <c r="G290" i="1"/>
  <c r="F290" i="1"/>
  <c r="E290" i="1"/>
  <c r="D290" i="1"/>
  <c r="C290" i="1"/>
  <c r="B290" i="1"/>
  <c r="L289" i="1"/>
  <c r="K289" i="1"/>
  <c r="J289" i="1"/>
  <c r="I289" i="1"/>
  <c r="H289" i="1"/>
  <c r="G289" i="1"/>
  <c r="F289" i="1"/>
  <c r="E289" i="1"/>
  <c r="D289" i="1"/>
  <c r="C289" i="1"/>
  <c r="B289" i="1"/>
  <c r="L288" i="1"/>
  <c r="K288" i="1"/>
  <c r="J288" i="1"/>
  <c r="I288" i="1"/>
  <c r="H288" i="1"/>
  <c r="G288" i="1"/>
  <c r="F288" i="1"/>
  <c r="E288" i="1"/>
  <c r="D288" i="1"/>
  <c r="C288" i="1"/>
  <c r="B288" i="1"/>
  <c r="L287" i="1"/>
  <c r="K287" i="1"/>
  <c r="J287" i="1"/>
  <c r="I287" i="1"/>
  <c r="H287" i="1"/>
  <c r="G287" i="1"/>
  <c r="F287" i="1"/>
  <c r="E287" i="1"/>
  <c r="D287" i="1"/>
  <c r="C287" i="1"/>
  <c r="B287" i="1"/>
  <c r="L286" i="1"/>
  <c r="K286" i="1"/>
  <c r="J286" i="1"/>
  <c r="I286" i="1"/>
  <c r="H286" i="1"/>
  <c r="G286" i="1"/>
  <c r="F286" i="1"/>
  <c r="E286" i="1"/>
  <c r="D286" i="1"/>
  <c r="C286" i="1"/>
  <c r="B286" i="1"/>
  <c r="L285" i="1"/>
  <c r="K285" i="1"/>
  <c r="J285" i="1"/>
  <c r="I285" i="1"/>
  <c r="H285" i="1"/>
  <c r="G285" i="1"/>
  <c r="F285" i="1"/>
  <c r="E285" i="1"/>
  <c r="D285" i="1"/>
  <c r="C285" i="1"/>
  <c r="B285" i="1"/>
  <c r="L284" i="1"/>
  <c r="K284" i="1"/>
  <c r="J284" i="1"/>
  <c r="I284" i="1"/>
  <c r="H284" i="1"/>
  <c r="G284" i="1"/>
  <c r="F284" i="1"/>
  <c r="E284" i="1"/>
  <c r="D284" i="1"/>
  <c r="C284" i="1"/>
  <c r="B284" i="1"/>
  <c r="L283" i="1"/>
  <c r="K283" i="1"/>
  <c r="J283" i="1"/>
  <c r="I283" i="1"/>
  <c r="H283" i="1"/>
  <c r="G283" i="1"/>
  <c r="F283" i="1"/>
  <c r="E283" i="1"/>
  <c r="D283" i="1"/>
  <c r="C283" i="1"/>
  <c r="B283" i="1"/>
  <c r="L282" i="1"/>
  <c r="K282" i="1"/>
  <c r="J282" i="1"/>
  <c r="I282" i="1"/>
  <c r="H282" i="1"/>
  <c r="G282" i="1"/>
  <c r="F282" i="1"/>
  <c r="E282" i="1"/>
  <c r="D282" i="1"/>
  <c r="C282" i="1"/>
  <c r="B282" i="1"/>
  <c r="L281" i="1"/>
  <c r="K281" i="1"/>
  <c r="J281" i="1"/>
  <c r="I281" i="1"/>
  <c r="H281" i="1"/>
  <c r="G281" i="1"/>
  <c r="F281" i="1"/>
  <c r="E281" i="1"/>
  <c r="D281" i="1"/>
  <c r="C281" i="1"/>
  <c r="B281" i="1"/>
  <c r="L280" i="1"/>
  <c r="K280" i="1"/>
  <c r="J280" i="1"/>
  <c r="I280" i="1"/>
  <c r="H280" i="1"/>
  <c r="G280" i="1"/>
  <c r="F280" i="1"/>
  <c r="E280" i="1"/>
  <c r="D280" i="1"/>
  <c r="C280" i="1"/>
  <c r="B280" i="1"/>
  <c r="L279" i="1"/>
  <c r="K279" i="1"/>
  <c r="J279" i="1"/>
  <c r="I279" i="1"/>
  <c r="H279" i="1"/>
  <c r="G279" i="1"/>
  <c r="F279" i="1"/>
  <c r="E279" i="1"/>
  <c r="D279" i="1"/>
  <c r="C279" i="1"/>
  <c r="B279" i="1"/>
  <c r="L278" i="1"/>
  <c r="K278" i="1"/>
  <c r="J278" i="1"/>
  <c r="I278" i="1"/>
  <c r="H278" i="1"/>
  <c r="G278" i="1"/>
  <c r="F278" i="1"/>
  <c r="E278" i="1"/>
  <c r="D278" i="1"/>
  <c r="C278" i="1"/>
  <c r="B278" i="1"/>
  <c r="L277" i="1"/>
  <c r="K277" i="1"/>
  <c r="J277" i="1"/>
  <c r="I277" i="1"/>
  <c r="H277" i="1"/>
  <c r="G277" i="1"/>
  <c r="F277" i="1"/>
  <c r="E277" i="1"/>
  <c r="D277" i="1"/>
  <c r="C277" i="1"/>
  <c r="B277" i="1"/>
  <c r="L276" i="1"/>
  <c r="K276" i="1"/>
  <c r="J276" i="1"/>
  <c r="I276" i="1"/>
  <c r="H276" i="1"/>
  <c r="G276" i="1"/>
  <c r="F276" i="1"/>
  <c r="E276" i="1"/>
  <c r="D276" i="1"/>
  <c r="C276" i="1"/>
  <c r="B276" i="1"/>
  <c r="L275" i="1"/>
  <c r="K275" i="1"/>
  <c r="J275" i="1"/>
  <c r="I275" i="1"/>
  <c r="H275" i="1"/>
  <c r="G275" i="1"/>
  <c r="F275" i="1"/>
  <c r="E275" i="1"/>
  <c r="D275" i="1"/>
  <c r="C275" i="1"/>
  <c r="B275" i="1"/>
  <c r="L274" i="1"/>
  <c r="K274" i="1"/>
  <c r="J274" i="1"/>
  <c r="I274" i="1"/>
  <c r="H274" i="1"/>
  <c r="G274" i="1"/>
  <c r="F274" i="1"/>
  <c r="E274" i="1"/>
  <c r="D274" i="1"/>
  <c r="C274" i="1"/>
  <c r="B274" i="1"/>
  <c r="L273" i="1"/>
  <c r="K273" i="1"/>
  <c r="J273" i="1"/>
  <c r="I273" i="1"/>
  <c r="H273" i="1"/>
  <c r="G273" i="1"/>
  <c r="F273" i="1"/>
  <c r="E273" i="1"/>
  <c r="D273" i="1"/>
  <c r="C273" i="1"/>
  <c r="B273" i="1"/>
  <c r="L272" i="1"/>
  <c r="K272" i="1"/>
  <c r="J272" i="1"/>
  <c r="I272" i="1"/>
  <c r="H272" i="1"/>
  <c r="G272" i="1"/>
  <c r="F272" i="1"/>
  <c r="E272" i="1"/>
  <c r="D272" i="1"/>
  <c r="C272" i="1"/>
  <c r="B272" i="1"/>
  <c r="L271" i="1"/>
  <c r="K271" i="1"/>
  <c r="J271" i="1"/>
  <c r="I271" i="1"/>
  <c r="H271" i="1"/>
  <c r="G271" i="1"/>
  <c r="F271" i="1"/>
  <c r="E271" i="1"/>
  <c r="D271" i="1"/>
  <c r="C271" i="1"/>
  <c r="B271" i="1"/>
  <c r="L270" i="1"/>
  <c r="K270" i="1"/>
  <c r="J270" i="1"/>
  <c r="I270" i="1"/>
  <c r="H270" i="1"/>
  <c r="G270" i="1"/>
  <c r="F270" i="1"/>
  <c r="E270" i="1"/>
  <c r="D270" i="1"/>
  <c r="C270" i="1"/>
  <c r="B270" i="1"/>
  <c r="L269" i="1"/>
  <c r="K269" i="1"/>
  <c r="J269" i="1"/>
  <c r="I269" i="1"/>
  <c r="H269" i="1"/>
  <c r="G269" i="1"/>
  <c r="F269" i="1"/>
  <c r="E269" i="1"/>
  <c r="D269" i="1"/>
  <c r="C269" i="1"/>
  <c r="B269" i="1"/>
  <c r="L268" i="1"/>
  <c r="K268" i="1"/>
  <c r="J268" i="1"/>
  <c r="I268" i="1"/>
  <c r="H268" i="1"/>
  <c r="G268" i="1"/>
  <c r="F268" i="1"/>
  <c r="E268" i="1"/>
  <c r="D268" i="1"/>
  <c r="C268" i="1"/>
  <c r="B268" i="1"/>
  <c r="L267" i="1"/>
  <c r="K267" i="1"/>
  <c r="J267" i="1"/>
  <c r="I267" i="1"/>
  <c r="H267" i="1"/>
  <c r="G267" i="1"/>
  <c r="F267" i="1"/>
  <c r="E267" i="1"/>
  <c r="D267" i="1"/>
  <c r="C267" i="1"/>
  <c r="B267" i="1"/>
  <c r="L266" i="1"/>
  <c r="K266" i="1"/>
  <c r="J266" i="1"/>
  <c r="I266" i="1"/>
  <c r="H266" i="1"/>
  <c r="G266" i="1"/>
  <c r="F266" i="1"/>
  <c r="E266" i="1"/>
  <c r="D266" i="1"/>
  <c r="C266" i="1"/>
  <c r="B266" i="1"/>
  <c r="L265" i="1"/>
  <c r="K265" i="1"/>
  <c r="J265" i="1"/>
  <c r="I265" i="1"/>
  <c r="H265" i="1"/>
  <c r="G265" i="1"/>
  <c r="F265" i="1"/>
  <c r="E265" i="1"/>
  <c r="D265" i="1"/>
  <c r="C265" i="1"/>
  <c r="B265" i="1"/>
  <c r="L264" i="1"/>
  <c r="K264" i="1"/>
  <c r="J264" i="1"/>
  <c r="I264" i="1"/>
  <c r="H264" i="1"/>
  <c r="G264" i="1"/>
  <c r="F264" i="1"/>
  <c r="E264" i="1"/>
  <c r="D264" i="1"/>
  <c r="C264" i="1"/>
  <c r="B264" i="1"/>
  <c r="L263" i="1"/>
  <c r="K263" i="1"/>
  <c r="J263" i="1"/>
  <c r="I263" i="1"/>
  <c r="H263" i="1"/>
  <c r="G263" i="1"/>
  <c r="F263" i="1"/>
  <c r="E263" i="1"/>
  <c r="D263" i="1"/>
  <c r="C263" i="1"/>
  <c r="B263" i="1"/>
  <c r="L262" i="1"/>
  <c r="K262" i="1"/>
  <c r="J262" i="1"/>
  <c r="I262" i="1"/>
  <c r="H262" i="1"/>
  <c r="G262" i="1"/>
  <c r="F262" i="1"/>
  <c r="E262" i="1"/>
  <c r="D262" i="1"/>
  <c r="C262" i="1"/>
  <c r="B262" i="1"/>
  <c r="L261" i="1"/>
  <c r="K261" i="1"/>
  <c r="J261" i="1"/>
  <c r="I261" i="1"/>
  <c r="H261" i="1"/>
  <c r="G261" i="1"/>
  <c r="F261" i="1"/>
  <c r="E261" i="1"/>
  <c r="D261" i="1"/>
  <c r="C261" i="1"/>
  <c r="B261" i="1"/>
  <c r="L260" i="1"/>
  <c r="K260" i="1"/>
  <c r="J260" i="1"/>
  <c r="I260" i="1"/>
  <c r="H260" i="1"/>
  <c r="G260" i="1"/>
  <c r="F260" i="1"/>
  <c r="E260" i="1"/>
  <c r="D260" i="1"/>
  <c r="C260" i="1"/>
  <c r="B260" i="1"/>
  <c r="L259" i="1"/>
  <c r="K259" i="1"/>
  <c r="J259" i="1"/>
  <c r="I259" i="1"/>
  <c r="H259" i="1"/>
  <c r="G259" i="1"/>
  <c r="F259" i="1"/>
  <c r="E259" i="1"/>
  <c r="D259" i="1"/>
  <c r="C259" i="1"/>
  <c r="B259" i="1"/>
  <c r="L258" i="1"/>
  <c r="K258" i="1"/>
  <c r="J258" i="1"/>
  <c r="I258" i="1"/>
  <c r="H258" i="1"/>
  <c r="G258" i="1"/>
  <c r="F258" i="1"/>
  <c r="E258" i="1"/>
  <c r="D258" i="1"/>
  <c r="C258" i="1"/>
  <c r="B258" i="1"/>
  <c r="L257" i="1"/>
  <c r="K257" i="1"/>
  <c r="J257" i="1"/>
  <c r="I257" i="1"/>
  <c r="H257" i="1"/>
  <c r="G257" i="1"/>
  <c r="F257" i="1"/>
  <c r="E257" i="1"/>
  <c r="D257" i="1"/>
  <c r="C257" i="1"/>
  <c r="B257" i="1"/>
  <c r="L256" i="1"/>
  <c r="K256" i="1"/>
  <c r="J256" i="1"/>
  <c r="I256" i="1"/>
  <c r="H256" i="1"/>
  <c r="G256" i="1"/>
  <c r="F256" i="1"/>
  <c r="E256" i="1"/>
  <c r="D256" i="1"/>
  <c r="C256" i="1"/>
  <c r="B256" i="1"/>
  <c r="L255" i="1"/>
  <c r="K255" i="1"/>
  <c r="J255" i="1"/>
  <c r="I255" i="1"/>
  <c r="H255" i="1"/>
  <c r="G255" i="1"/>
  <c r="F255" i="1"/>
  <c r="E255" i="1"/>
  <c r="D255" i="1"/>
  <c r="C255" i="1"/>
  <c r="B255" i="1"/>
  <c r="L254" i="1"/>
  <c r="K254" i="1"/>
  <c r="J254" i="1"/>
  <c r="I254" i="1"/>
  <c r="H254" i="1"/>
  <c r="G254" i="1"/>
  <c r="F254" i="1"/>
  <c r="E254" i="1"/>
  <c r="D254" i="1"/>
  <c r="C254" i="1"/>
  <c r="B254" i="1"/>
  <c r="L253" i="1"/>
  <c r="K253" i="1"/>
  <c r="J253" i="1"/>
  <c r="I253" i="1"/>
  <c r="H253" i="1"/>
  <c r="G253" i="1"/>
  <c r="F253" i="1"/>
  <c r="E253" i="1"/>
  <c r="D253" i="1"/>
  <c r="C253" i="1"/>
  <c r="B253" i="1"/>
  <c r="L252" i="1"/>
  <c r="K252" i="1"/>
  <c r="J252" i="1"/>
  <c r="I252" i="1"/>
  <c r="H252" i="1"/>
  <c r="G252" i="1"/>
  <c r="F252" i="1"/>
  <c r="E252" i="1"/>
  <c r="D252" i="1"/>
  <c r="C252" i="1"/>
  <c r="B252" i="1"/>
  <c r="L251" i="1"/>
  <c r="K251" i="1"/>
  <c r="J251" i="1"/>
  <c r="I251" i="1"/>
  <c r="H251" i="1"/>
  <c r="G251" i="1"/>
  <c r="F251" i="1"/>
  <c r="E251" i="1"/>
  <c r="D251" i="1"/>
  <c r="C251" i="1"/>
  <c r="B251" i="1"/>
  <c r="L250" i="1"/>
  <c r="K250" i="1"/>
  <c r="J250" i="1"/>
  <c r="I250" i="1"/>
  <c r="H250" i="1"/>
  <c r="G250" i="1"/>
  <c r="F250" i="1"/>
  <c r="E250" i="1"/>
  <c r="D250" i="1"/>
  <c r="C250" i="1"/>
  <c r="B250" i="1"/>
  <c r="L249" i="1"/>
  <c r="K249" i="1"/>
  <c r="J249" i="1"/>
  <c r="I249" i="1"/>
  <c r="H249" i="1"/>
  <c r="G249" i="1"/>
  <c r="F249" i="1"/>
  <c r="E249" i="1"/>
  <c r="D249" i="1"/>
  <c r="C249" i="1"/>
  <c r="B249" i="1"/>
  <c r="L248" i="1"/>
  <c r="K248" i="1"/>
  <c r="J248" i="1"/>
  <c r="I248" i="1"/>
  <c r="H248" i="1"/>
  <c r="G248" i="1"/>
  <c r="F248" i="1"/>
  <c r="E248" i="1"/>
  <c r="D248" i="1"/>
  <c r="C248" i="1"/>
  <c r="B248" i="1"/>
  <c r="L247" i="1"/>
  <c r="K247" i="1"/>
  <c r="J247" i="1"/>
  <c r="I247" i="1"/>
  <c r="H247" i="1"/>
  <c r="G247" i="1"/>
  <c r="F247" i="1"/>
  <c r="E247" i="1"/>
  <c r="D247" i="1"/>
  <c r="C247" i="1"/>
  <c r="B247" i="1"/>
  <c r="L246" i="1"/>
  <c r="K246" i="1"/>
  <c r="J246" i="1"/>
  <c r="I246" i="1"/>
  <c r="H246" i="1"/>
  <c r="G246" i="1"/>
  <c r="F246" i="1"/>
  <c r="E246" i="1"/>
  <c r="D246" i="1"/>
  <c r="C246" i="1"/>
  <c r="B246" i="1"/>
  <c r="L245" i="1"/>
  <c r="K245" i="1"/>
  <c r="J245" i="1"/>
  <c r="I245" i="1"/>
  <c r="H245" i="1"/>
  <c r="G245" i="1"/>
  <c r="F245" i="1"/>
  <c r="E245" i="1"/>
  <c r="D245" i="1"/>
  <c r="C245" i="1"/>
  <c r="B245" i="1"/>
  <c r="L244" i="1"/>
  <c r="K244" i="1"/>
  <c r="J244" i="1"/>
  <c r="I244" i="1"/>
  <c r="H244" i="1"/>
  <c r="G244" i="1"/>
  <c r="F244" i="1"/>
  <c r="E244" i="1"/>
  <c r="D244" i="1"/>
  <c r="C244" i="1"/>
  <c r="B244" i="1"/>
  <c r="L243" i="1"/>
  <c r="K243" i="1"/>
  <c r="J243" i="1"/>
  <c r="I243" i="1"/>
  <c r="H243" i="1"/>
  <c r="G243" i="1"/>
  <c r="F243" i="1"/>
  <c r="E243" i="1"/>
  <c r="D243" i="1"/>
  <c r="C243" i="1"/>
  <c r="B243" i="1"/>
  <c r="L242" i="1"/>
  <c r="K242" i="1"/>
  <c r="J242" i="1"/>
  <c r="I242" i="1"/>
  <c r="H242" i="1"/>
  <c r="G242" i="1"/>
  <c r="F242" i="1"/>
  <c r="E242" i="1"/>
  <c r="D242" i="1"/>
  <c r="C242" i="1"/>
  <c r="B242" i="1"/>
  <c r="L241" i="1"/>
  <c r="K241" i="1"/>
  <c r="J241" i="1"/>
  <c r="I241" i="1"/>
  <c r="H241" i="1"/>
  <c r="G241" i="1"/>
  <c r="F241" i="1"/>
  <c r="E241" i="1"/>
  <c r="D241" i="1"/>
  <c r="C241" i="1"/>
  <c r="B241" i="1"/>
  <c r="L240" i="1"/>
  <c r="K240" i="1"/>
  <c r="J240" i="1"/>
  <c r="I240" i="1"/>
  <c r="H240" i="1"/>
  <c r="G240" i="1"/>
  <c r="F240" i="1"/>
  <c r="E240" i="1"/>
  <c r="D240" i="1"/>
  <c r="C240" i="1"/>
  <c r="B240" i="1"/>
  <c r="L239" i="1"/>
  <c r="K239" i="1"/>
  <c r="J239" i="1"/>
  <c r="I239" i="1"/>
  <c r="H239" i="1"/>
  <c r="G239" i="1"/>
  <c r="F239" i="1"/>
  <c r="E239" i="1"/>
  <c r="D239" i="1"/>
  <c r="C239" i="1"/>
  <c r="B239" i="1"/>
  <c r="L238" i="1"/>
  <c r="K238" i="1"/>
  <c r="J238" i="1"/>
  <c r="I238" i="1"/>
  <c r="H238" i="1"/>
  <c r="G238" i="1"/>
  <c r="F238" i="1"/>
  <c r="E238" i="1"/>
  <c r="D238" i="1"/>
  <c r="C238" i="1"/>
  <c r="B238" i="1"/>
  <c r="L237" i="1"/>
  <c r="K237" i="1"/>
  <c r="J237" i="1"/>
  <c r="I237" i="1"/>
  <c r="H237" i="1"/>
  <c r="G237" i="1"/>
  <c r="F237" i="1"/>
  <c r="E237" i="1"/>
  <c r="D237" i="1"/>
  <c r="C237" i="1"/>
  <c r="B237" i="1"/>
  <c r="L236" i="1"/>
  <c r="K236" i="1"/>
  <c r="J236" i="1"/>
  <c r="I236" i="1"/>
  <c r="H236" i="1"/>
  <c r="G236" i="1"/>
  <c r="F236" i="1"/>
  <c r="E236" i="1"/>
  <c r="D236" i="1"/>
  <c r="C236" i="1"/>
  <c r="B236" i="1"/>
  <c r="L235" i="1"/>
  <c r="K235" i="1"/>
  <c r="J235" i="1"/>
  <c r="I235" i="1"/>
  <c r="H235" i="1"/>
  <c r="G235" i="1"/>
  <c r="F235" i="1"/>
  <c r="E235" i="1"/>
  <c r="D235" i="1"/>
  <c r="C235" i="1"/>
  <c r="B235" i="1"/>
  <c r="L234" i="1"/>
  <c r="K234" i="1"/>
  <c r="J234" i="1"/>
  <c r="I234" i="1"/>
  <c r="H234" i="1"/>
  <c r="G234" i="1"/>
  <c r="F234" i="1"/>
  <c r="E234" i="1"/>
  <c r="D234" i="1"/>
  <c r="C234" i="1"/>
  <c r="B234" i="1"/>
  <c r="L233" i="1"/>
  <c r="K233" i="1"/>
  <c r="J233" i="1"/>
  <c r="I233" i="1"/>
  <c r="H233" i="1"/>
  <c r="G233" i="1"/>
  <c r="F233" i="1"/>
  <c r="E233" i="1"/>
  <c r="D233" i="1"/>
  <c r="C233" i="1"/>
  <c r="B233" i="1"/>
  <c r="L232" i="1"/>
  <c r="K232" i="1"/>
  <c r="J232" i="1"/>
  <c r="I232" i="1"/>
  <c r="H232" i="1"/>
  <c r="G232" i="1"/>
  <c r="F232" i="1"/>
  <c r="E232" i="1"/>
  <c r="D232" i="1"/>
  <c r="B232" i="1"/>
  <c r="L231" i="1"/>
  <c r="K231" i="1"/>
  <c r="J231" i="1"/>
  <c r="I231" i="1"/>
  <c r="H231" i="1"/>
  <c r="G231" i="1"/>
  <c r="F231" i="1"/>
  <c r="E231" i="1"/>
  <c r="D231" i="1"/>
  <c r="B231" i="1"/>
  <c r="L230" i="1"/>
  <c r="K230" i="1"/>
  <c r="J230" i="1"/>
  <c r="I230" i="1"/>
  <c r="H230" i="1"/>
  <c r="G230" i="1"/>
  <c r="F230" i="1"/>
  <c r="E230" i="1"/>
  <c r="D230" i="1"/>
  <c r="B230" i="1"/>
  <c r="L229" i="1"/>
  <c r="K229" i="1"/>
  <c r="J229" i="1"/>
  <c r="I229" i="1"/>
  <c r="H229" i="1"/>
  <c r="G229" i="1"/>
  <c r="F229" i="1"/>
  <c r="E229" i="1"/>
  <c r="D229" i="1"/>
  <c r="B229" i="1"/>
  <c r="L228" i="1"/>
  <c r="K228" i="1"/>
  <c r="J228" i="1"/>
  <c r="I228" i="1"/>
  <c r="H228" i="1"/>
  <c r="G228" i="1"/>
  <c r="F228" i="1"/>
  <c r="E228" i="1"/>
  <c r="D228" i="1"/>
  <c r="B228" i="1"/>
  <c r="L227" i="1"/>
  <c r="K227" i="1"/>
  <c r="J227" i="1"/>
  <c r="I227" i="1"/>
  <c r="H227" i="1"/>
  <c r="G227" i="1"/>
  <c r="F227" i="1"/>
  <c r="E227" i="1"/>
  <c r="D227" i="1"/>
  <c r="C227" i="1"/>
  <c r="B227" i="1"/>
  <c r="L226" i="1"/>
  <c r="K226" i="1"/>
  <c r="J226" i="1"/>
  <c r="I226" i="1"/>
  <c r="H226" i="1"/>
  <c r="G226" i="1"/>
  <c r="F226" i="1"/>
  <c r="E226" i="1"/>
  <c r="D226" i="1"/>
  <c r="C226" i="1"/>
  <c r="B226" i="1"/>
  <c r="L225" i="1"/>
  <c r="K225" i="1"/>
  <c r="J225" i="1"/>
  <c r="I225" i="1"/>
  <c r="H225" i="1"/>
  <c r="G225" i="1"/>
  <c r="F225" i="1"/>
  <c r="E225" i="1"/>
  <c r="D225" i="1"/>
  <c r="C225" i="1"/>
  <c r="B225" i="1"/>
  <c r="L224" i="1"/>
  <c r="K224" i="1"/>
  <c r="J224" i="1"/>
  <c r="I224" i="1"/>
  <c r="H224" i="1"/>
  <c r="G224" i="1"/>
  <c r="F224" i="1"/>
  <c r="E224" i="1"/>
  <c r="D224" i="1"/>
  <c r="C224" i="1"/>
  <c r="B224" i="1"/>
  <c r="L223" i="1"/>
  <c r="K223" i="1"/>
  <c r="J223" i="1"/>
  <c r="I223" i="1"/>
  <c r="H223" i="1"/>
  <c r="G223" i="1"/>
  <c r="F223" i="1"/>
  <c r="E223" i="1"/>
  <c r="D223" i="1"/>
  <c r="C223" i="1"/>
  <c r="B223" i="1"/>
  <c r="L222" i="1"/>
  <c r="K222" i="1"/>
  <c r="J222" i="1"/>
  <c r="I222" i="1"/>
  <c r="H222" i="1"/>
  <c r="G222" i="1"/>
  <c r="F222" i="1"/>
  <c r="E222" i="1"/>
  <c r="D222" i="1"/>
  <c r="C222" i="1"/>
  <c r="B222" i="1"/>
  <c r="L221" i="1"/>
  <c r="K221" i="1"/>
  <c r="J221" i="1"/>
  <c r="I221" i="1"/>
  <c r="H221" i="1"/>
  <c r="G221" i="1"/>
  <c r="F221" i="1"/>
  <c r="E221" i="1"/>
  <c r="D221" i="1"/>
  <c r="C221" i="1"/>
  <c r="B221" i="1"/>
  <c r="L220" i="1"/>
  <c r="K220" i="1"/>
  <c r="J220" i="1"/>
  <c r="I220" i="1"/>
  <c r="H220" i="1"/>
  <c r="G220" i="1"/>
  <c r="F220" i="1"/>
  <c r="E220" i="1"/>
  <c r="D220" i="1"/>
  <c r="C220" i="1"/>
  <c r="B220" i="1"/>
  <c r="L219" i="1"/>
  <c r="K219" i="1"/>
  <c r="J219" i="1"/>
  <c r="I219" i="1"/>
  <c r="H219" i="1"/>
  <c r="G219" i="1"/>
  <c r="F219" i="1"/>
  <c r="E219" i="1"/>
  <c r="D219" i="1"/>
  <c r="C219" i="1"/>
  <c r="B219" i="1"/>
  <c r="L218" i="1"/>
  <c r="K218" i="1"/>
  <c r="J218" i="1"/>
  <c r="I218" i="1"/>
  <c r="H218" i="1"/>
  <c r="G218" i="1"/>
  <c r="F218" i="1"/>
  <c r="E218" i="1"/>
  <c r="D218" i="1"/>
  <c r="C218" i="1"/>
  <c r="B218" i="1"/>
  <c r="L217" i="1"/>
  <c r="K217" i="1"/>
  <c r="J217" i="1"/>
  <c r="I217" i="1"/>
  <c r="H217" i="1"/>
  <c r="G217" i="1"/>
  <c r="F217" i="1"/>
  <c r="E217" i="1"/>
  <c r="D217" i="1"/>
  <c r="C217" i="1"/>
  <c r="B217" i="1"/>
  <c r="L216" i="1"/>
  <c r="K216" i="1"/>
  <c r="J216" i="1"/>
  <c r="I216" i="1"/>
  <c r="H216" i="1"/>
  <c r="G216" i="1"/>
  <c r="F216" i="1"/>
  <c r="E216" i="1"/>
  <c r="D216" i="1"/>
  <c r="C216" i="1"/>
  <c r="B216" i="1"/>
  <c r="L215" i="1"/>
  <c r="K215" i="1"/>
  <c r="J215" i="1"/>
  <c r="I215" i="1"/>
  <c r="H215" i="1"/>
  <c r="G215" i="1"/>
  <c r="F215" i="1"/>
  <c r="E215" i="1"/>
  <c r="D215" i="1"/>
  <c r="C215" i="1"/>
  <c r="B215" i="1"/>
  <c r="L214" i="1"/>
  <c r="K214" i="1"/>
  <c r="J214" i="1"/>
  <c r="I214" i="1"/>
  <c r="H214" i="1"/>
  <c r="G214" i="1"/>
  <c r="F214" i="1"/>
  <c r="E214" i="1"/>
  <c r="D214" i="1"/>
  <c r="C214" i="1"/>
  <c r="B214" i="1"/>
  <c r="L213" i="1"/>
  <c r="K213" i="1"/>
  <c r="J213" i="1"/>
  <c r="I213" i="1"/>
  <c r="H213" i="1"/>
  <c r="G213" i="1"/>
  <c r="F213" i="1"/>
  <c r="E213" i="1"/>
  <c r="D213" i="1"/>
  <c r="C213" i="1"/>
  <c r="B213" i="1"/>
  <c r="L212" i="1"/>
  <c r="K212" i="1"/>
  <c r="J212" i="1"/>
  <c r="I212" i="1"/>
  <c r="H212" i="1"/>
  <c r="G212" i="1"/>
  <c r="F212" i="1"/>
  <c r="E212" i="1"/>
  <c r="D212" i="1"/>
  <c r="C212" i="1"/>
  <c r="B212" i="1"/>
  <c r="L211" i="1"/>
  <c r="K211" i="1"/>
  <c r="J211" i="1"/>
  <c r="I211" i="1"/>
  <c r="H211" i="1"/>
  <c r="G211" i="1"/>
  <c r="F211" i="1"/>
  <c r="E211" i="1"/>
  <c r="D211" i="1"/>
  <c r="C211" i="1"/>
  <c r="B211" i="1"/>
  <c r="L210" i="1"/>
  <c r="K210" i="1"/>
  <c r="J210" i="1"/>
  <c r="I210" i="1"/>
  <c r="H210" i="1"/>
  <c r="G210" i="1"/>
  <c r="F210" i="1"/>
  <c r="E210" i="1"/>
  <c r="D210" i="1"/>
  <c r="C210" i="1"/>
  <c r="B210" i="1"/>
  <c r="L209" i="1"/>
  <c r="K209" i="1"/>
  <c r="J209" i="1"/>
  <c r="I209" i="1"/>
  <c r="H209" i="1"/>
  <c r="G209" i="1"/>
  <c r="F209" i="1"/>
  <c r="E209" i="1"/>
  <c r="D209" i="1"/>
  <c r="C209" i="1"/>
  <c r="B209" i="1"/>
  <c r="L208" i="1"/>
  <c r="K208" i="1"/>
  <c r="J208" i="1"/>
  <c r="I208" i="1"/>
  <c r="H208" i="1"/>
  <c r="G208" i="1"/>
  <c r="F208" i="1"/>
  <c r="E208" i="1"/>
  <c r="D208" i="1"/>
  <c r="C208" i="1"/>
  <c r="B208" i="1"/>
  <c r="L207" i="1"/>
  <c r="K207" i="1"/>
  <c r="J207" i="1"/>
  <c r="I207" i="1"/>
  <c r="H207" i="1"/>
  <c r="G207" i="1"/>
  <c r="F207" i="1"/>
  <c r="E207" i="1"/>
  <c r="D207" i="1"/>
  <c r="C207" i="1"/>
  <c r="B207" i="1"/>
  <c r="L206" i="1"/>
  <c r="K206" i="1"/>
  <c r="J206" i="1"/>
  <c r="I206" i="1"/>
  <c r="H206" i="1"/>
  <c r="G206" i="1"/>
  <c r="F206" i="1"/>
  <c r="E206" i="1"/>
  <c r="D206" i="1"/>
  <c r="C206" i="1"/>
  <c r="B206" i="1"/>
  <c r="L205" i="1"/>
  <c r="K205" i="1"/>
  <c r="J205" i="1"/>
  <c r="I205" i="1"/>
  <c r="H205" i="1"/>
  <c r="G205" i="1"/>
  <c r="F205" i="1"/>
  <c r="E205" i="1"/>
  <c r="D205" i="1"/>
  <c r="C205" i="1"/>
  <c r="B205" i="1"/>
  <c r="L204" i="1"/>
  <c r="K204" i="1"/>
  <c r="J204" i="1"/>
  <c r="I204" i="1"/>
  <c r="H204" i="1"/>
  <c r="G204" i="1"/>
  <c r="F204" i="1"/>
  <c r="E204" i="1"/>
  <c r="D204" i="1"/>
  <c r="C204" i="1"/>
  <c r="B204" i="1"/>
  <c r="L203" i="1"/>
  <c r="K203" i="1"/>
  <c r="I203" i="1"/>
  <c r="H203" i="1"/>
  <c r="G203" i="1"/>
  <c r="F203" i="1"/>
  <c r="E203" i="1"/>
  <c r="D203" i="1"/>
  <c r="C203" i="1"/>
  <c r="B203" i="1"/>
  <c r="L202" i="1"/>
  <c r="K202" i="1"/>
  <c r="I202" i="1"/>
  <c r="H202" i="1"/>
  <c r="G202" i="1"/>
  <c r="F202" i="1"/>
  <c r="E202" i="1"/>
  <c r="D202" i="1"/>
  <c r="C202" i="1"/>
  <c r="B202" i="1"/>
  <c r="L201" i="1"/>
  <c r="K201" i="1"/>
  <c r="J201" i="1"/>
  <c r="I201" i="1"/>
  <c r="H201" i="1"/>
  <c r="G201" i="1"/>
  <c r="F201" i="1"/>
  <c r="E201" i="1"/>
  <c r="D201" i="1"/>
  <c r="C201" i="1"/>
  <c r="B201" i="1"/>
  <c r="L200" i="1"/>
  <c r="K200" i="1"/>
  <c r="J200" i="1"/>
  <c r="I200" i="1"/>
  <c r="H200" i="1"/>
  <c r="G200" i="1"/>
  <c r="F200" i="1"/>
  <c r="E200" i="1"/>
  <c r="D200" i="1"/>
  <c r="C200" i="1"/>
  <c r="B200" i="1"/>
  <c r="L199" i="1"/>
  <c r="K199" i="1"/>
  <c r="J199" i="1"/>
  <c r="I199" i="1"/>
  <c r="H199" i="1"/>
  <c r="G199" i="1"/>
  <c r="F199" i="1"/>
  <c r="E199" i="1"/>
  <c r="D199" i="1"/>
  <c r="C199" i="1"/>
  <c r="B199" i="1"/>
  <c r="L198" i="1"/>
  <c r="K198" i="1"/>
  <c r="J198" i="1"/>
  <c r="I198" i="1"/>
  <c r="H198" i="1"/>
  <c r="G198" i="1"/>
  <c r="F198" i="1"/>
  <c r="E198" i="1"/>
  <c r="D198" i="1"/>
  <c r="C198" i="1"/>
  <c r="B198" i="1"/>
  <c r="L197" i="1"/>
  <c r="K197" i="1"/>
  <c r="J197" i="1"/>
  <c r="I197" i="1"/>
  <c r="H197" i="1"/>
  <c r="G197" i="1"/>
  <c r="F197" i="1"/>
  <c r="E197" i="1"/>
  <c r="D197" i="1"/>
  <c r="C197" i="1"/>
  <c r="B197" i="1"/>
  <c r="L196" i="1"/>
  <c r="K196" i="1"/>
  <c r="J196" i="1"/>
  <c r="I196" i="1"/>
  <c r="H196" i="1"/>
  <c r="G196" i="1"/>
  <c r="F196" i="1"/>
  <c r="E196" i="1"/>
  <c r="D196" i="1"/>
  <c r="C196" i="1"/>
  <c r="B196" i="1"/>
  <c r="L195" i="1"/>
  <c r="K195" i="1"/>
  <c r="J195" i="1"/>
  <c r="I195" i="1"/>
  <c r="H195" i="1"/>
  <c r="G195" i="1"/>
  <c r="F195" i="1"/>
  <c r="E195" i="1"/>
  <c r="D195" i="1"/>
  <c r="C195" i="1"/>
  <c r="B195" i="1"/>
  <c r="L194" i="1"/>
  <c r="K194" i="1"/>
  <c r="J194" i="1"/>
  <c r="I194" i="1"/>
  <c r="H194" i="1"/>
  <c r="G194" i="1"/>
  <c r="F194" i="1"/>
  <c r="E194" i="1"/>
  <c r="D194" i="1"/>
  <c r="B194" i="1"/>
  <c r="L193" i="1"/>
  <c r="K193" i="1"/>
  <c r="J193" i="1"/>
  <c r="I193" i="1"/>
  <c r="H193" i="1"/>
  <c r="G193" i="1"/>
  <c r="F193" i="1"/>
  <c r="E193" i="1"/>
  <c r="D193" i="1"/>
  <c r="B193" i="1"/>
  <c r="L192" i="1"/>
  <c r="K192" i="1"/>
  <c r="J192" i="1"/>
  <c r="I192" i="1"/>
  <c r="H192" i="1"/>
  <c r="G192" i="1"/>
  <c r="F192" i="1"/>
  <c r="E192" i="1"/>
  <c r="D192" i="1"/>
  <c r="B192" i="1"/>
  <c r="L191" i="1"/>
  <c r="K191" i="1"/>
  <c r="J191" i="1"/>
  <c r="I191" i="1"/>
  <c r="H191" i="1"/>
  <c r="G191" i="1"/>
  <c r="F191" i="1"/>
  <c r="E191" i="1"/>
  <c r="D191" i="1"/>
  <c r="B191" i="1"/>
  <c r="L190" i="1"/>
  <c r="K190" i="1"/>
  <c r="J190" i="1"/>
  <c r="I190" i="1"/>
  <c r="H190" i="1"/>
  <c r="G190" i="1"/>
  <c r="F190" i="1"/>
  <c r="E190" i="1"/>
  <c r="D190" i="1"/>
  <c r="B190" i="1"/>
  <c r="L189" i="1"/>
  <c r="K189" i="1"/>
  <c r="J189" i="1"/>
  <c r="I189" i="1"/>
  <c r="H189" i="1"/>
  <c r="G189" i="1"/>
  <c r="F189" i="1"/>
  <c r="E189" i="1"/>
  <c r="D189" i="1"/>
  <c r="C189" i="1"/>
  <c r="B189" i="1"/>
  <c r="L188" i="1"/>
  <c r="K188" i="1"/>
  <c r="J188" i="1"/>
  <c r="I188" i="1"/>
  <c r="H188" i="1"/>
  <c r="G188" i="1"/>
  <c r="F188" i="1"/>
  <c r="E188" i="1"/>
  <c r="D188" i="1"/>
  <c r="C188" i="1"/>
  <c r="B188" i="1"/>
  <c r="L187" i="1"/>
  <c r="K187" i="1"/>
  <c r="J187" i="1"/>
  <c r="I187" i="1"/>
  <c r="H187" i="1"/>
  <c r="G187" i="1"/>
  <c r="F187" i="1"/>
  <c r="E187" i="1"/>
  <c r="D187" i="1"/>
  <c r="C187" i="1"/>
  <c r="B187" i="1"/>
  <c r="L186" i="1"/>
  <c r="K186" i="1"/>
  <c r="J186" i="1"/>
  <c r="I186" i="1"/>
  <c r="H186" i="1"/>
  <c r="G186" i="1"/>
  <c r="F186" i="1"/>
  <c r="E186" i="1"/>
  <c r="D186" i="1"/>
  <c r="C186" i="1"/>
  <c r="B186" i="1"/>
  <c r="L185" i="1"/>
  <c r="K185" i="1"/>
  <c r="J185" i="1"/>
  <c r="I185" i="1"/>
  <c r="H185" i="1"/>
  <c r="G185" i="1"/>
  <c r="F185" i="1"/>
  <c r="E185" i="1"/>
  <c r="D185" i="1"/>
  <c r="C185" i="1"/>
  <c r="B185" i="1"/>
  <c r="L184" i="1"/>
  <c r="K184" i="1"/>
  <c r="J184" i="1"/>
  <c r="I184" i="1"/>
  <c r="H184" i="1"/>
  <c r="G184" i="1"/>
  <c r="F184" i="1"/>
  <c r="E184" i="1"/>
  <c r="D184" i="1"/>
  <c r="C184" i="1"/>
  <c r="B184" i="1"/>
  <c r="L183" i="1"/>
  <c r="K183" i="1"/>
  <c r="J183" i="1"/>
  <c r="I183" i="1"/>
  <c r="H183" i="1"/>
  <c r="G183" i="1"/>
  <c r="F183" i="1"/>
  <c r="E183" i="1"/>
  <c r="D183" i="1"/>
  <c r="C183" i="1"/>
  <c r="B183" i="1"/>
  <c r="L182" i="1"/>
  <c r="K182" i="1"/>
  <c r="J182" i="1"/>
  <c r="I182" i="1"/>
  <c r="H182" i="1"/>
  <c r="G182" i="1"/>
  <c r="F182" i="1"/>
  <c r="E182" i="1"/>
  <c r="D182" i="1"/>
  <c r="C182" i="1"/>
  <c r="B182" i="1"/>
  <c r="L181" i="1"/>
  <c r="K181" i="1"/>
  <c r="J181" i="1"/>
  <c r="I181" i="1"/>
  <c r="H181" i="1"/>
  <c r="G181" i="1"/>
  <c r="F181" i="1"/>
  <c r="E181" i="1"/>
  <c r="D181" i="1"/>
  <c r="C181" i="1"/>
  <c r="B181" i="1"/>
  <c r="L180" i="1"/>
  <c r="K180" i="1"/>
  <c r="J180" i="1"/>
  <c r="I180" i="1"/>
  <c r="H180" i="1"/>
  <c r="G180" i="1"/>
  <c r="F180" i="1"/>
  <c r="E180" i="1"/>
  <c r="D180" i="1"/>
  <c r="C180" i="1"/>
  <c r="B180" i="1"/>
  <c r="L179" i="1"/>
  <c r="K179" i="1"/>
  <c r="J179" i="1"/>
  <c r="I179" i="1"/>
  <c r="H179" i="1"/>
  <c r="G179" i="1"/>
  <c r="F179" i="1"/>
  <c r="E179" i="1"/>
  <c r="D179" i="1"/>
  <c r="C179" i="1"/>
  <c r="B179" i="1"/>
  <c r="L178" i="1"/>
  <c r="K178" i="1"/>
  <c r="J178" i="1"/>
  <c r="I178" i="1"/>
  <c r="H178" i="1"/>
  <c r="G178" i="1"/>
  <c r="F178" i="1"/>
  <c r="E178" i="1"/>
  <c r="D178" i="1"/>
  <c r="C178" i="1"/>
  <c r="B178" i="1"/>
  <c r="L177" i="1"/>
  <c r="K177" i="1"/>
  <c r="J177" i="1"/>
  <c r="I177" i="1"/>
  <c r="H177" i="1"/>
  <c r="G177" i="1"/>
  <c r="F177" i="1"/>
  <c r="E177" i="1"/>
  <c r="D177" i="1"/>
  <c r="C177" i="1"/>
  <c r="B177" i="1"/>
  <c r="L176" i="1"/>
  <c r="K176" i="1"/>
  <c r="J176" i="1"/>
  <c r="I176" i="1"/>
  <c r="H176" i="1"/>
  <c r="G176" i="1"/>
  <c r="F176" i="1"/>
  <c r="E176" i="1"/>
  <c r="D176" i="1"/>
  <c r="C176" i="1"/>
  <c r="B176" i="1"/>
  <c r="L175" i="1"/>
  <c r="K175" i="1"/>
  <c r="J175" i="1"/>
  <c r="I175" i="1"/>
  <c r="H175" i="1"/>
  <c r="G175" i="1"/>
  <c r="F175" i="1"/>
  <c r="E175" i="1"/>
  <c r="D175" i="1"/>
  <c r="C175" i="1"/>
  <c r="B175" i="1"/>
  <c r="L174" i="1"/>
  <c r="K174" i="1"/>
  <c r="J174" i="1"/>
  <c r="I174" i="1"/>
  <c r="H174" i="1"/>
  <c r="G174" i="1"/>
  <c r="F174" i="1"/>
  <c r="E174" i="1"/>
  <c r="D174" i="1"/>
  <c r="C174" i="1"/>
  <c r="B174" i="1"/>
  <c r="L173" i="1"/>
  <c r="K173" i="1"/>
  <c r="J173" i="1"/>
  <c r="I173" i="1"/>
  <c r="H173" i="1"/>
  <c r="G173" i="1"/>
  <c r="F173" i="1"/>
  <c r="E173" i="1"/>
  <c r="D173" i="1"/>
  <c r="C173" i="1"/>
  <c r="B173" i="1"/>
  <c r="L172" i="1"/>
  <c r="K172" i="1"/>
  <c r="J172" i="1"/>
  <c r="I172" i="1"/>
  <c r="H172" i="1"/>
  <c r="G172" i="1"/>
  <c r="F172" i="1"/>
  <c r="E172" i="1"/>
  <c r="D172" i="1"/>
  <c r="C172" i="1"/>
  <c r="B172" i="1"/>
  <c r="L171" i="1"/>
  <c r="K171" i="1"/>
  <c r="J171" i="1"/>
  <c r="I171" i="1"/>
  <c r="H171" i="1"/>
  <c r="G171" i="1"/>
  <c r="F171" i="1"/>
  <c r="E171" i="1"/>
  <c r="D171" i="1"/>
  <c r="C171" i="1"/>
  <c r="B171" i="1"/>
  <c r="L170" i="1"/>
  <c r="K170" i="1"/>
  <c r="J170" i="1"/>
  <c r="I170" i="1"/>
  <c r="H170" i="1"/>
  <c r="G170" i="1"/>
  <c r="F170" i="1"/>
  <c r="E170" i="1"/>
  <c r="D170" i="1"/>
  <c r="C170" i="1"/>
  <c r="B170" i="1"/>
  <c r="L169" i="1"/>
  <c r="K169" i="1"/>
  <c r="J169" i="1"/>
  <c r="I169" i="1"/>
  <c r="H169" i="1"/>
  <c r="G169" i="1"/>
  <c r="F169" i="1"/>
  <c r="E169" i="1"/>
  <c r="D169" i="1"/>
  <c r="C169" i="1"/>
  <c r="B169" i="1"/>
  <c r="L168" i="1"/>
  <c r="K168" i="1"/>
  <c r="J168" i="1"/>
  <c r="I168" i="1"/>
  <c r="H168" i="1"/>
  <c r="G168" i="1"/>
  <c r="F168" i="1"/>
  <c r="E168" i="1"/>
  <c r="D168" i="1"/>
  <c r="C168" i="1"/>
  <c r="B168" i="1"/>
  <c r="L167" i="1"/>
  <c r="K167" i="1"/>
  <c r="J167" i="1"/>
  <c r="I167" i="1"/>
  <c r="H167" i="1"/>
  <c r="G167" i="1"/>
  <c r="F167" i="1"/>
  <c r="E167" i="1"/>
  <c r="D167" i="1"/>
  <c r="C167" i="1"/>
  <c r="B167" i="1"/>
  <c r="L166" i="1"/>
  <c r="K166" i="1"/>
  <c r="J166" i="1"/>
  <c r="I166" i="1"/>
  <c r="H166" i="1"/>
  <c r="G166" i="1"/>
  <c r="F166" i="1"/>
  <c r="E166" i="1"/>
  <c r="D166" i="1"/>
  <c r="C166" i="1"/>
  <c r="B166" i="1"/>
  <c r="L165" i="1"/>
  <c r="K165" i="1"/>
  <c r="J165" i="1"/>
  <c r="I165" i="1"/>
  <c r="H165" i="1"/>
  <c r="G165" i="1"/>
  <c r="F165" i="1"/>
  <c r="E165" i="1"/>
  <c r="D165" i="1"/>
  <c r="C165" i="1"/>
  <c r="B165" i="1"/>
  <c r="L164" i="1"/>
  <c r="K164" i="1"/>
  <c r="J164" i="1"/>
  <c r="I164" i="1"/>
  <c r="H164" i="1"/>
  <c r="G164" i="1"/>
  <c r="F164" i="1"/>
  <c r="E164" i="1"/>
  <c r="D164" i="1"/>
  <c r="C164" i="1"/>
  <c r="B164" i="1"/>
  <c r="L163" i="1"/>
  <c r="K163" i="1"/>
  <c r="J163" i="1"/>
  <c r="I163" i="1"/>
  <c r="H163" i="1"/>
  <c r="G163" i="1"/>
  <c r="F163" i="1"/>
  <c r="E163" i="1"/>
  <c r="D163" i="1"/>
  <c r="C163" i="1"/>
  <c r="B163" i="1"/>
  <c r="L162" i="1"/>
  <c r="K162" i="1"/>
  <c r="J162" i="1"/>
  <c r="I162" i="1"/>
  <c r="H162" i="1"/>
  <c r="G162" i="1"/>
  <c r="F162" i="1"/>
  <c r="E162" i="1"/>
  <c r="D162" i="1"/>
  <c r="C162" i="1"/>
  <c r="B162" i="1"/>
  <c r="L161" i="1"/>
  <c r="K161" i="1"/>
  <c r="J161" i="1"/>
  <c r="I161" i="1"/>
  <c r="H161" i="1"/>
  <c r="G161" i="1"/>
  <c r="F161" i="1"/>
  <c r="E161" i="1"/>
  <c r="D161" i="1"/>
  <c r="C161" i="1"/>
  <c r="B161" i="1"/>
  <c r="L160" i="1"/>
  <c r="K160" i="1"/>
  <c r="J160" i="1"/>
  <c r="I160" i="1"/>
  <c r="H160" i="1"/>
  <c r="G160" i="1"/>
  <c r="F160" i="1"/>
  <c r="E160" i="1"/>
  <c r="D160" i="1"/>
  <c r="C160" i="1"/>
  <c r="B160" i="1"/>
  <c r="L159" i="1"/>
  <c r="K159" i="1"/>
  <c r="J159" i="1"/>
  <c r="I159" i="1"/>
  <c r="H159" i="1"/>
  <c r="G159" i="1"/>
  <c r="F159" i="1"/>
  <c r="E159" i="1"/>
  <c r="D159" i="1"/>
  <c r="C159" i="1"/>
  <c r="B159" i="1"/>
  <c r="L158" i="1"/>
  <c r="K158" i="1"/>
  <c r="J158" i="1"/>
  <c r="I158" i="1"/>
  <c r="H158" i="1"/>
  <c r="G158" i="1"/>
  <c r="F158" i="1"/>
  <c r="E158" i="1"/>
  <c r="D158" i="1"/>
  <c r="C158" i="1"/>
  <c r="B158" i="1"/>
  <c r="L157" i="1"/>
  <c r="K157" i="1"/>
  <c r="J157" i="1"/>
  <c r="I157" i="1"/>
  <c r="H157" i="1"/>
  <c r="G157" i="1"/>
  <c r="F157" i="1"/>
  <c r="E157" i="1"/>
  <c r="D157" i="1"/>
  <c r="C157" i="1"/>
  <c r="B157" i="1"/>
  <c r="L156" i="1"/>
  <c r="K156" i="1"/>
  <c r="J156" i="1"/>
  <c r="I156" i="1"/>
  <c r="H156" i="1"/>
  <c r="G156" i="1"/>
  <c r="F156" i="1"/>
  <c r="E156" i="1"/>
  <c r="D156" i="1"/>
  <c r="C156" i="1"/>
  <c r="B156" i="1"/>
  <c r="L155" i="1"/>
  <c r="K155" i="1"/>
  <c r="J155" i="1"/>
  <c r="I155" i="1"/>
  <c r="H155" i="1"/>
  <c r="G155" i="1"/>
  <c r="F155" i="1"/>
  <c r="E155" i="1"/>
  <c r="D155" i="1"/>
  <c r="C155" i="1"/>
  <c r="B155" i="1"/>
  <c r="L154" i="1"/>
  <c r="K154" i="1"/>
  <c r="J154" i="1"/>
  <c r="I154" i="1"/>
  <c r="H154" i="1"/>
  <c r="G154" i="1"/>
  <c r="F154" i="1"/>
  <c r="E154" i="1"/>
  <c r="D154" i="1"/>
  <c r="C154" i="1"/>
  <c r="B154" i="1"/>
  <c r="L153" i="1"/>
  <c r="K153" i="1"/>
  <c r="J153" i="1"/>
  <c r="I153" i="1"/>
  <c r="H153" i="1"/>
  <c r="G153" i="1"/>
  <c r="F153" i="1"/>
  <c r="E153" i="1"/>
  <c r="D153" i="1"/>
  <c r="C153" i="1"/>
  <c r="B153" i="1"/>
  <c r="L152" i="1"/>
  <c r="K152" i="1"/>
  <c r="J152" i="1"/>
  <c r="I152" i="1"/>
  <c r="H152" i="1"/>
  <c r="G152" i="1"/>
  <c r="F152" i="1"/>
  <c r="E152" i="1"/>
  <c r="D152" i="1"/>
  <c r="C152" i="1"/>
  <c r="B152" i="1"/>
  <c r="L151" i="1"/>
  <c r="K151" i="1"/>
  <c r="J151" i="1"/>
  <c r="I151" i="1"/>
  <c r="H151" i="1"/>
  <c r="G151" i="1"/>
  <c r="F151" i="1"/>
  <c r="E151" i="1"/>
  <c r="D151" i="1"/>
  <c r="C151" i="1"/>
  <c r="B151" i="1"/>
  <c r="L150" i="1"/>
  <c r="K150" i="1"/>
  <c r="J150" i="1"/>
  <c r="I150" i="1"/>
  <c r="H150" i="1"/>
  <c r="G150" i="1"/>
  <c r="F150" i="1"/>
  <c r="E150" i="1"/>
  <c r="D150" i="1"/>
  <c r="C150" i="1"/>
  <c r="B150" i="1"/>
  <c r="L149" i="1"/>
  <c r="K149" i="1"/>
  <c r="J149" i="1"/>
  <c r="I149" i="1"/>
  <c r="H149" i="1"/>
  <c r="G149" i="1"/>
  <c r="F149" i="1"/>
  <c r="E149" i="1"/>
  <c r="D149" i="1"/>
  <c r="C149" i="1"/>
  <c r="B149" i="1"/>
  <c r="L148" i="1"/>
  <c r="K148" i="1"/>
  <c r="J148" i="1"/>
  <c r="I148" i="1"/>
  <c r="H148" i="1"/>
  <c r="G148" i="1"/>
  <c r="F148" i="1"/>
  <c r="E148" i="1"/>
  <c r="D148" i="1"/>
  <c r="C148" i="1"/>
  <c r="B148" i="1"/>
  <c r="L147" i="1"/>
  <c r="K147" i="1"/>
  <c r="J147" i="1"/>
  <c r="I147" i="1"/>
  <c r="H147" i="1"/>
  <c r="G147" i="1"/>
  <c r="F147" i="1"/>
  <c r="E147" i="1"/>
  <c r="D147" i="1"/>
  <c r="C147" i="1"/>
  <c r="B147" i="1"/>
  <c r="L146" i="1"/>
  <c r="K146" i="1"/>
  <c r="J146" i="1"/>
  <c r="I146" i="1"/>
  <c r="H146" i="1"/>
  <c r="G146" i="1"/>
  <c r="F146" i="1"/>
  <c r="E146" i="1"/>
  <c r="D146" i="1"/>
  <c r="C146" i="1"/>
  <c r="B146" i="1"/>
  <c r="L145" i="1"/>
  <c r="K145" i="1"/>
  <c r="J145" i="1"/>
  <c r="I145" i="1"/>
  <c r="H145" i="1"/>
  <c r="G145" i="1"/>
  <c r="F145" i="1"/>
  <c r="E145" i="1"/>
  <c r="D145" i="1"/>
  <c r="C145" i="1"/>
  <c r="B145" i="1"/>
  <c r="L144" i="1"/>
  <c r="K144" i="1"/>
  <c r="J144" i="1"/>
  <c r="I144" i="1"/>
  <c r="H144" i="1"/>
  <c r="G144" i="1"/>
  <c r="F144" i="1"/>
  <c r="E144" i="1"/>
  <c r="D144" i="1"/>
  <c r="C144" i="1"/>
  <c r="B144" i="1"/>
  <c r="L143" i="1"/>
  <c r="K143" i="1"/>
  <c r="J143" i="1"/>
  <c r="I143" i="1"/>
  <c r="H143" i="1"/>
  <c r="G143" i="1"/>
  <c r="F143" i="1"/>
  <c r="E143" i="1"/>
  <c r="D143" i="1"/>
  <c r="C143" i="1"/>
  <c r="B143" i="1"/>
  <c r="L142" i="1"/>
  <c r="K142" i="1"/>
  <c r="J142" i="1"/>
  <c r="I142" i="1"/>
  <c r="H142" i="1"/>
  <c r="G142" i="1"/>
  <c r="F142" i="1"/>
  <c r="E142" i="1"/>
  <c r="D142" i="1"/>
  <c r="C142" i="1"/>
  <c r="B142" i="1"/>
  <c r="L141" i="1"/>
  <c r="K141" i="1"/>
  <c r="J141" i="1"/>
  <c r="I141" i="1"/>
  <c r="H141" i="1"/>
  <c r="G141" i="1"/>
  <c r="F141" i="1"/>
  <c r="E141" i="1"/>
  <c r="D141" i="1"/>
  <c r="C141" i="1"/>
  <c r="B141" i="1"/>
  <c r="L140" i="1"/>
  <c r="K140" i="1"/>
  <c r="J140" i="1"/>
  <c r="I140" i="1"/>
  <c r="H140" i="1"/>
  <c r="G140" i="1"/>
  <c r="F140" i="1"/>
  <c r="E140" i="1"/>
  <c r="D140" i="1"/>
  <c r="C140" i="1"/>
  <c r="B140" i="1"/>
  <c r="L139" i="1"/>
  <c r="K139" i="1"/>
  <c r="J139" i="1"/>
  <c r="I139" i="1"/>
  <c r="H139" i="1"/>
  <c r="G139" i="1"/>
  <c r="F139" i="1"/>
  <c r="E139" i="1"/>
  <c r="D139" i="1"/>
  <c r="C139" i="1"/>
  <c r="B139" i="1"/>
  <c r="L138" i="1"/>
  <c r="K138" i="1"/>
  <c r="J138" i="1"/>
  <c r="I138" i="1"/>
  <c r="H138" i="1"/>
  <c r="G138" i="1"/>
  <c r="F138" i="1"/>
  <c r="E138" i="1"/>
  <c r="D138" i="1"/>
  <c r="C138" i="1"/>
  <c r="B138" i="1"/>
  <c r="L137" i="1"/>
  <c r="K137" i="1"/>
  <c r="J137" i="1"/>
  <c r="I137" i="1"/>
  <c r="H137" i="1"/>
  <c r="G137" i="1"/>
  <c r="F137" i="1"/>
  <c r="E137" i="1"/>
  <c r="D137" i="1"/>
  <c r="C137" i="1"/>
  <c r="B137" i="1"/>
  <c r="L136" i="1"/>
  <c r="K136" i="1"/>
  <c r="J136" i="1"/>
  <c r="I136" i="1"/>
  <c r="H136" i="1"/>
  <c r="G136" i="1"/>
  <c r="F136" i="1"/>
  <c r="E136" i="1"/>
  <c r="D136" i="1"/>
  <c r="C136" i="1"/>
  <c r="B136" i="1"/>
  <c r="L135" i="1"/>
  <c r="K135" i="1"/>
  <c r="J135" i="1"/>
  <c r="I135" i="1"/>
  <c r="H135" i="1"/>
  <c r="G135" i="1"/>
  <c r="F135" i="1"/>
  <c r="E135" i="1"/>
  <c r="D135" i="1"/>
  <c r="C135" i="1"/>
  <c r="B135" i="1"/>
  <c r="L134" i="1"/>
  <c r="K134" i="1"/>
  <c r="J134" i="1"/>
  <c r="I134" i="1"/>
  <c r="H134" i="1"/>
  <c r="G134" i="1"/>
  <c r="F134" i="1"/>
  <c r="E134" i="1"/>
  <c r="D134" i="1"/>
  <c r="C134" i="1"/>
  <c r="B134" i="1"/>
  <c r="L133" i="1"/>
  <c r="K133" i="1"/>
  <c r="J133" i="1"/>
  <c r="I133" i="1"/>
  <c r="H133" i="1"/>
  <c r="G133" i="1"/>
  <c r="F133" i="1"/>
  <c r="E133" i="1"/>
  <c r="D133" i="1"/>
  <c r="C133" i="1"/>
  <c r="B133" i="1"/>
  <c r="L132" i="1"/>
  <c r="K132" i="1"/>
  <c r="J132" i="1"/>
  <c r="I132" i="1"/>
  <c r="H132" i="1"/>
  <c r="G132" i="1"/>
  <c r="F132" i="1"/>
  <c r="E132" i="1"/>
  <c r="D132" i="1"/>
  <c r="C132" i="1"/>
  <c r="B132" i="1"/>
  <c r="L131" i="1"/>
  <c r="K131" i="1"/>
  <c r="J131" i="1"/>
  <c r="I131" i="1"/>
  <c r="H131" i="1"/>
  <c r="G131" i="1"/>
  <c r="F131" i="1"/>
  <c r="E131" i="1"/>
  <c r="D131" i="1"/>
  <c r="C131" i="1"/>
  <c r="B131" i="1"/>
  <c r="L130" i="1"/>
  <c r="K130" i="1"/>
  <c r="J130" i="1"/>
  <c r="I130" i="1"/>
  <c r="H130" i="1"/>
  <c r="G130" i="1"/>
  <c r="F130" i="1"/>
  <c r="E130" i="1"/>
  <c r="D130" i="1"/>
  <c r="C130" i="1"/>
  <c r="B130" i="1"/>
  <c r="L129" i="1"/>
  <c r="K129" i="1"/>
  <c r="J129" i="1"/>
  <c r="I129" i="1"/>
  <c r="H129" i="1"/>
  <c r="G129" i="1"/>
  <c r="F129" i="1"/>
  <c r="E129" i="1"/>
  <c r="D129" i="1"/>
  <c r="C129" i="1"/>
  <c r="B129" i="1"/>
  <c r="L128" i="1"/>
  <c r="K128" i="1"/>
  <c r="J128" i="1"/>
  <c r="I128" i="1"/>
  <c r="H128" i="1"/>
  <c r="G128" i="1"/>
  <c r="F128" i="1"/>
  <c r="E128" i="1"/>
  <c r="D128" i="1"/>
  <c r="C128" i="1"/>
  <c r="B128" i="1"/>
  <c r="L127" i="1"/>
  <c r="K127" i="1"/>
  <c r="J127" i="1"/>
  <c r="I127" i="1"/>
  <c r="H127" i="1"/>
  <c r="G127" i="1"/>
  <c r="F127" i="1"/>
  <c r="E127" i="1"/>
  <c r="D127" i="1"/>
  <c r="C127" i="1"/>
  <c r="B127" i="1"/>
  <c r="L126" i="1"/>
  <c r="K126" i="1"/>
  <c r="J126" i="1"/>
  <c r="I126" i="1"/>
  <c r="H126" i="1"/>
  <c r="G126" i="1"/>
  <c r="F126" i="1"/>
  <c r="E126" i="1"/>
  <c r="D126" i="1"/>
  <c r="C126" i="1"/>
  <c r="B126" i="1"/>
  <c r="L125" i="1"/>
  <c r="K125" i="1"/>
  <c r="J125" i="1"/>
  <c r="I125" i="1"/>
  <c r="H125" i="1"/>
  <c r="G125" i="1"/>
  <c r="F125" i="1"/>
  <c r="E125" i="1"/>
  <c r="D125" i="1"/>
  <c r="C125" i="1"/>
  <c r="B125" i="1"/>
  <c r="L124" i="1"/>
  <c r="K124" i="1"/>
  <c r="J124" i="1"/>
  <c r="I124" i="1"/>
  <c r="H124" i="1"/>
  <c r="G124" i="1"/>
  <c r="F124" i="1"/>
  <c r="E124" i="1"/>
  <c r="D124" i="1"/>
  <c r="C124" i="1"/>
  <c r="B124" i="1"/>
  <c r="L123" i="1"/>
  <c r="K123" i="1"/>
  <c r="J123" i="1"/>
  <c r="I123" i="1"/>
  <c r="H123" i="1"/>
  <c r="G123" i="1"/>
  <c r="F123" i="1"/>
  <c r="E123" i="1"/>
  <c r="D123" i="1"/>
  <c r="C123" i="1"/>
  <c r="B123" i="1"/>
  <c r="L122" i="1"/>
  <c r="K122" i="1"/>
  <c r="J122" i="1"/>
  <c r="I122" i="1"/>
  <c r="H122" i="1"/>
  <c r="G122" i="1"/>
  <c r="F122" i="1"/>
  <c r="E122" i="1"/>
  <c r="D122" i="1"/>
  <c r="C122" i="1"/>
  <c r="B122" i="1"/>
  <c r="L121" i="1"/>
  <c r="K121" i="1"/>
  <c r="J121" i="1"/>
  <c r="I121" i="1"/>
  <c r="H121" i="1"/>
  <c r="G121" i="1"/>
  <c r="F121" i="1"/>
  <c r="E121" i="1"/>
  <c r="D121" i="1"/>
  <c r="C121" i="1"/>
  <c r="B121" i="1"/>
  <c r="L120" i="1"/>
  <c r="K120" i="1"/>
  <c r="J120" i="1"/>
  <c r="I120" i="1"/>
  <c r="H120" i="1"/>
  <c r="G120" i="1"/>
  <c r="F120" i="1"/>
  <c r="E120" i="1"/>
  <c r="D120" i="1"/>
  <c r="C120" i="1"/>
  <c r="B120" i="1"/>
  <c r="L119" i="1"/>
  <c r="K119" i="1"/>
  <c r="J119" i="1"/>
  <c r="I119" i="1"/>
  <c r="H119" i="1"/>
  <c r="G119" i="1"/>
  <c r="F119" i="1"/>
  <c r="E119" i="1"/>
  <c r="D119" i="1"/>
  <c r="C119" i="1"/>
  <c r="B119" i="1"/>
  <c r="L118" i="1"/>
  <c r="K118" i="1"/>
  <c r="J118" i="1"/>
  <c r="I118" i="1"/>
  <c r="H118" i="1"/>
  <c r="G118" i="1"/>
  <c r="F118" i="1"/>
  <c r="E118" i="1"/>
  <c r="D118" i="1"/>
  <c r="C118" i="1"/>
  <c r="B118" i="1"/>
  <c r="L117" i="1"/>
  <c r="K117" i="1"/>
  <c r="J117" i="1"/>
  <c r="I117" i="1"/>
  <c r="H117" i="1"/>
  <c r="G117" i="1"/>
  <c r="F117" i="1"/>
  <c r="E117" i="1"/>
  <c r="D117" i="1"/>
  <c r="C117" i="1"/>
  <c r="B117" i="1"/>
  <c r="L116" i="1"/>
  <c r="K116" i="1"/>
  <c r="J116" i="1"/>
  <c r="I116" i="1"/>
  <c r="H116" i="1"/>
  <c r="G116" i="1"/>
  <c r="F116" i="1"/>
  <c r="E116" i="1"/>
  <c r="D116" i="1"/>
  <c r="C116" i="1"/>
  <c r="B116" i="1"/>
  <c r="L115" i="1"/>
  <c r="K115" i="1"/>
  <c r="J115" i="1"/>
  <c r="I115" i="1"/>
  <c r="H115" i="1"/>
  <c r="G115" i="1"/>
  <c r="F115" i="1"/>
  <c r="E115" i="1"/>
  <c r="D115" i="1"/>
  <c r="C115" i="1"/>
  <c r="B115" i="1"/>
  <c r="L114" i="1"/>
  <c r="K114" i="1"/>
  <c r="J114" i="1"/>
  <c r="I114" i="1"/>
  <c r="H114" i="1"/>
  <c r="G114" i="1"/>
  <c r="F114" i="1"/>
  <c r="E114" i="1"/>
  <c r="D114" i="1"/>
  <c r="C114" i="1"/>
  <c r="B114" i="1"/>
  <c r="L113" i="1"/>
  <c r="K113" i="1"/>
  <c r="J113" i="1"/>
  <c r="I113" i="1"/>
  <c r="H113" i="1"/>
  <c r="G113" i="1"/>
  <c r="F113" i="1"/>
  <c r="E113" i="1"/>
  <c r="D113" i="1"/>
  <c r="C113" i="1"/>
  <c r="B113" i="1"/>
  <c r="L112" i="1"/>
  <c r="K112" i="1"/>
  <c r="J112" i="1"/>
  <c r="I112" i="1"/>
  <c r="H112" i="1"/>
  <c r="G112" i="1"/>
  <c r="F112" i="1"/>
  <c r="E112" i="1"/>
  <c r="D112" i="1"/>
  <c r="C112" i="1"/>
  <c r="B112" i="1"/>
  <c r="L111" i="1"/>
  <c r="K111" i="1"/>
  <c r="J111" i="1"/>
  <c r="I111" i="1"/>
  <c r="H111" i="1"/>
  <c r="G111" i="1"/>
  <c r="F111" i="1"/>
  <c r="E111" i="1"/>
  <c r="D111" i="1"/>
  <c r="C111" i="1"/>
  <c r="B111" i="1"/>
  <c r="L110" i="1"/>
  <c r="K110" i="1"/>
  <c r="J110" i="1"/>
  <c r="I110" i="1"/>
  <c r="H110" i="1"/>
  <c r="G110" i="1"/>
  <c r="F110" i="1"/>
  <c r="E110" i="1"/>
  <c r="D110" i="1"/>
  <c r="C110" i="1"/>
  <c r="B110" i="1"/>
  <c r="L109" i="1"/>
  <c r="K109" i="1"/>
  <c r="J109" i="1"/>
  <c r="I109" i="1"/>
  <c r="H109" i="1"/>
  <c r="G109" i="1"/>
  <c r="F109" i="1"/>
  <c r="E109" i="1"/>
  <c r="D109" i="1"/>
  <c r="C109" i="1"/>
  <c r="B109" i="1"/>
  <c r="L108" i="1"/>
  <c r="K108" i="1"/>
  <c r="J108" i="1"/>
  <c r="I108" i="1"/>
  <c r="H108" i="1"/>
  <c r="G108" i="1"/>
  <c r="F108" i="1"/>
  <c r="E108" i="1"/>
  <c r="D108" i="1"/>
  <c r="C108" i="1"/>
  <c r="B108" i="1"/>
  <c r="L107" i="1"/>
  <c r="K107" i="1"/>
  <c r="J107" i="1"/>
  <c r="I107" i="1"/>
  <c r="H107" i="1"/>
  <c r="G107" i="1"/>
  <c r="F107" i="1"/>
  <c r="E107" i="1"/>
  <c r="D107" i="1"/>
  <c r="C107" i="1"/>
  <c r="B107" i="1"/>
  <c r="L106" i="1"/>
  <c r="K106" i="1"/>
  <c r="J106" i="1"/>
  <c r="I106" i="1"/>
  <c r="H106" i="1"/>
  <c r="G106" i="1"/>
  <c r="F106" i="1"/>
  <c r="E106" i="1"/>
  <c r="D106" i="1"/>
  <c r="C106" i="1"/>
  <c r="B106" i="1"/>
  <c r="L105" i="1"/>
  <c r="K105" i="1"/>
  <c r="J105" i="1"/>
  <c r="I105" i="1"/>
  <c r="H105" i="1"/>
  <c r="G105" i="1"/>
  <c r="F105" i="1"/>
  <c r="E105" i="1"/>
  <c r="D105" i="1"/>
  <c r="C105" i="1"/>
  <c r="B105" i="1"/>
  <c r="L104" i="1"/>
  <c r="K104" i="1"/>
  <c r="J104" i="1"/>
  <c r="I104" i="1"/>
  <c r="H104" i="1"/>
  <c r="G104" i="1"/>
  <c r="F104" i="1"/>
  <c r="E104" i="1"/>
  <c r="D104" i="1"/>
  <c r="C104" i="1"/>
  <c r="B104" i="1"/>
  <c r="L103" i="1"/>
  <c r="K103" i="1"/>
  <c r="J103" i="1"/>
  <c r="I103" i="1"/>
  <c r="H103" i="1"/>
  <c r="G103" i="1"/>
  <c r="F103" i="1"/>
  <c r="E103" i="1"/>
  <c r="D103" i="1"/>
  <c r="C103" i="1"/>
  <c r="B103" i="1"/>
  <c r="L102" i="1"/>
  <c r="K102" i="1"/>
  <c r="J102" i="1"/>
  <c r="I102" i="1"/>
  <c r="H102" i="1"/>
  <c r="G102" i="1"/>
  <c r="F102" i="1"/>
  <c r="E102" i="1"/>
  <c r="D102" i="1"/>
  <c r="C102" i="1"/>
  <c r="B102" i="1"/>
  <c r="L101" i="1"/>
  <c r="K101" i="1"/>
  <c r="J101" i="1"/>
  <c r="I101" i="1"/>
  <c r="H101" i="1"/>
  <c r="G101" i="1"/>
  <c r="F101" i="1"/>
  <c r="E101" i="1"/>
  <c r="D101" i="1"/>
  <c r="C101" i="1"/>
  <c r="B101" i="1"/>
  <c r="L100" i="1"/>
  <c r="K100" i="1"/>
  <c r="J100" i="1"/>
  <c r="I100" i="1"/>
  <c r="H100" i="1"/>
  <c r="G100" i="1"/>
  <c r="F100" i="1"/>
  <c r="E100" i="1"/>
  <c r="D100" i="1"/>
  <c r="C100" i="1"/>
  <c r="B100" i="1"/>
  <c r="L99" i="1"/>
  <c r="K99" i="1"/>
  <c r="J99" i="1"/>
  <c r="I99" i="1"/>
  <c r="H99" i="1"/>
  <c r="G99" i="1"/>
  <c r="F99" i="1"/>
  <c r="E99" i="1"/>
  <c r="D99" i="1"/>
  <c r="C99" i="1"/>
  <c r="B99" i="1"/>
  <c r="L98" i="1"/>
  <c r="K98" i="1"/>
  <c r="J98" i="1"/>
  <c r="I98" i="1"/>
  <c r="H98" i="1"/>
  <c r="G98" i="1"/>
  <c r="F98" i="1"/>
  <c r="E98" i="1"/>
  <c r="D98" i="1"/>
  <c r="C98" i="1"/>
  <c r="B98" i="1"/>
  <c r="L97" i="1"/>
  <c r="K97" i="1"/>
  <c r="J97" i="1"/>
  <c r="I97" i="1"/>
  <c r="H97" i="1"/>
  <c r="G97" i="1"/>
  <c r="F97" i="1"/>
  <c r="E97" i="1"/>
  <c r="D97" i="1"/>
  <c r="C97" i="1"/>
  <c r="B97" i="1"/>
  <c r="L96" i="1"/>
  <c r="K96" i="1"/>
  <c r="J96" i="1"/>
  <c r="I96" i="1"/>
  <c r="H96" i="1"/>
  <c r="G96" i="1"/>
  <c r="F96" i="1"/>
  <c r="E96" i="1"/>
  <c r="D96" i="1"/>
  <c r="C96" i="1"/>
  <c r="B96" i="1"/>
  <c r="L95" i="1"/>
  <c r="K95" i="1"/>
  <c r="J95" i="1"/>
  <c r="I95" i="1"/>
  <c r="H95" i="1"/>
  <c r="G95" i="1"/>
  <c r="F95" i="1"/>
  <c r="E95" i="1"/>
  <c r="D95" i="1"/>
  <c r="C95" i="1"/>
  <c r="B95" i="1"/>
  <c r="L94" i="1"/>
  <c r="K94" i="1"/>
  <c r="J94" i="1"/>
  <c r="I94" i="1"/>
  <c r="H94" i="1"/>
  <c r="G94" i="1"/>
  <c r="F94" i="1"/>
  <c r="E94" i="1"/>
  <c r="D94" i="1"/>
  <c r="C94" i="1"/>
  <c r="B94" i="1"/>
  <c r="L93" i="1"/>
  <c r="K93" i="1"/>
  <c r="J93" i="1"/>
  <c r="I93" i="1"/>
  <c r="H93" i="1"/>
  <c r="G93" i="1"/>
  <c r="F93" i="1"/>
  <c r="E93" i="1"/>
  <c r="D93" i="1"/>
  <c r="C93" i="1"/>
  <c r="B93" i="1"/>
  <c r="L92" i="1"/>
  <c r="K92" i="1"/>
  <c r="J92" i="1"/>
  <c r="I92" i="1"/>
  <c r="H92" i="1"/>
  <c r="G92" i="1"/>
  <c r="F92" i="1"/>
  <c r="E92" i="1"/>
  <c r="D92" i="1"/>
  <c r="C92" i="1"/>
  <c r="B92" i="1"/>
  <c r="L91" i="1"/>
  <c r="K91" i="1"/>
  <c r="J91" i="1"/>
  <c r="I91" i="1"/>
  <c r="H91" i="1"/>
  <c r="G91" i="1"/>
  <c r="F91" i="1"/>
  <c r="E91" i="1"/>
  <c r="D91" i="1"/>
  <c r="C91" i="1"/>
  <c r="B91" i="1"/>
  <c r="L90" i="1"/>
  <c r="K90" i="1"/>
  <c r="J90" i="1"/>
  <c r="I90" i="1"/>
  <c r="H90" i="1"/>
  <c r="G90" i="1"/>
  <c r="F90" i="1"/>
  <c r="E90" i="1"/>
  <c r="D90" i="1"/>
  <c r="C90" i="1"/>
  <c r="B90" i="1"/>
  <c r="L89" i="1"/>
  <c r="K89" i="1"/>
  <c r="J89" i="1"/>
  <c r="I89" i="1"/>
  <c r="H89" i="1"/>
  <c r="G89" i="1"/>
  <c r="F89" i="1"/>
  <c r="E89" i="1"/>
  <c r="D89" i="1"/>
  <c r="C89" i="1"/>
  <c r="B89" i="1"/>
  <c r="L88" i="1"/>
  <c r="K88" i="1"/>
  <c r="J88" i="1"/>
  <c r="I88" i="1"/>
  <c r="H88" i="1"/>
  <c r="G88" i="1"/>
  <c r="F88" i="1"/>
  <c r="E88" i="1"/>
  <c r="D88" i="1"/>
  <c r="C88" i="1"/>
  <c r="B88" i="1"/>
  <c r="L87" i="1"/>
  <c r="K87" i="1"/>
  <c r="J87" i="1"/>
  <c r="I87" i="1"/>
  <c r="H87" i="1"/>
  <c r="G87" i="1"/>
  <c r="F87" i="1"/>
  <c r="E87" i="1"/>
  <c r="D87" i="1"/>
  <c r="C87" i="1"/>
  <c r="B87" i="1"/>
  <c r="L86" i="1"/>
  <c r="K86" i="1"/>
  <c r="J86" i="1"/>
  <c r="I86" i="1"/>
  <c r="H86" i="1"/>
  <c r="G86" i="1"/>
  <c r="F86" i="1"/>
  <c r="E86" i="1"/>
  <c r="D86" i="1"/>
  <c r="C86" i="1"/>
  <c r="B86" i="1"/>
  <c r="L85" i="1"/>
  <c r="K85" i="1"/>
  <c r="J85" i="1"/>
  <c r="I85" i="1"/>
  <c r="H85" i="1"/>
  <c r="G85" i="1"/>
  <c r="F85" i="1"/>
  <c r="E85" i="1"/>
  <c r="D85" i="1"/>
  <c r="C85" i="1"/>
  <c r="B85" i="1"/>
  <c r="L84" i="1"/>
  <c r="K84" i="1"/>
  <c r="J84" i="1"/>
  <c r="I84" i="1"/>
  <c r="H84" i="1"/>
  <c r="G84" i="1"/>
  <c r="F84" i="1"/>
  <c r="E84" i="1"/>
  <c r="D84" i="1"/>
  <c r="C84" i="1"/>
  <c r="B84" i="1"/>
  <c r="L83" i="1"/>
  <c r="K83" i="1"/>
  <c r="J83" i="1"/>
  <c r="I83" i="1"/>
  <c r="H83" i="1"/>
  <c r="G83" i="1"/>
  <c r="F83" i="1"/>
  <c r="E83" i="1"/>
  <c r="D83" i="1"/>
  <c r="C83" i="1"/>
  <c r="B83" i="1"/>
  <c r="L82" i="1"/>
  <c r="K82" i="1"/>
  <c r="J82" i="1"/>
  <c r="I82" i="1"/>
  <c r="H82" i="1"/>
  <c r="G82" i="1"/>
  <c r="F82" i="1"/>
  <c r="E82" i="1"/>
  <c r="D82" i="1"/>
  <c r="C82" i="1"/>
  <c r="B82" i="1"/>
  <c r="L81" i="1"/>
  <c r="K81" i="1"/>
  <c r="J81" i="1"/>
  <c r="I81" i="1"/>
  <c r="H81" i="1"/>
  <c r="G81" i="1"/>
  <c r="F81" i="1"/>
  <c r="E81" i="1"/>
  <c r="D81" i="1"/>
  <c r="C81" i="1"/>
  <c r="B81" i="1"/>
  <c r="L80" i="1"/>
  <c r="K80" i="1"/>
  <c r="J80" i="1"/>
  <c r="I80" i="1"/>
  <c r="H80" i="1"/>
  <c r="G80" i="1"/>
  <c r="F80" i="1"/>
  <c r="E80" i="1"/>
  <c r="D80" i="1"/>
  <c r="C80" i="1"/>
  <c r="B80" i="1"/>
  <c r="L79" i="1"/>
  <c r="K79" i="1"/>
  <c r="J79" i="1"/>
  <c r="I79" i="1"/>
  <c r="H79" i="1"/>
  <c r="G79" i="1"/>
  <c r="F79" i="1"/>
  <c r="E79" i="1"/>
  <c r="D79" i="1"/>
  <c r="C79" i="1"/>
  <c r="B79" i="1"/>
  <c r="L78" i="1"/>
  <c r="K78" i="1"/>
  <c r="J78" i="1"/>
  <c r="I78" i="1"/>
  <c r="H78" i="1"/>
  <c r="G78" i="1"/>
  <c r="F78" i="1"/>
  <c r="E78" i="1"/>
  <c r="D78" i="1"/>
  <c r="C78" i="1"/>
  <c r="B78" i="1"/>
  <c r="L77" i="1"/>
  <c r="K77" i="1"/>
  <c r="J77" i="1"/>
  <c r="I77" i="1"/>
  <c r="H77" i="1"/>
  <c r="G77" i="1"/>
  <c r="F77" i="1"/>
  <c r="E77" i="1"/>
  <c r="D77" i="1"/>
  <c r="C77" i="1"/>
  <c r="B77" i="1"/>
  <c r="L76" i="1"/>
  <c r="K76" i="1"/>
  <c r="J76" i="1"/>
  <c r="I76" i="1"/>
  <c r="H76" i="1"/>
  <c r="G76" i="1"/>
  <c r="F76" i="1"/>
  <c r="E76" i="1"/>
  <c r="D76" i="1"/>
  <c r="C76" i="1"/>
  <c r="B76" i="1"/>
  <c r="L75" i="1"/>
  <c r="K75" i="1"/>
  <c r="J75" i="1"/>
  <c r="I75" i="1"/>
  <c r="H75" i="1"/>
  <c r="G75" i="1"/>
  <c r="F75" i="1"/>
  <c r="E75" i="1"/>
  <c r="D75" i="1"/>
  <c r="C75" i="1"/>
  <c r="B75" i="1"/>
  <c r="L74" i="1"/>
  <c r="K74" i="1"/>
  <c r="J74" i="1"/>
  <c r="I74" i="1"/>
  <c r="H74" i="1"/>
  <c r="G74" i="1"/>
  <c r="F74" i="1"/>
  <c r="E74" i="1"/>
  <c r="D74" i="1"/>
  <c r="C74" i="1"/>
  <c r="B74" i="1"/>
  <c r="L73" i="1"/>
  <c r="K73" i="1"/>
  <c r="J73" i="1"/>
  <c r="I73" i="1"/>
  <c r="H73" i="1"/>
  <c r="G73" i="1"/>
  <c r="F73" i="1"/>
  <c r="E73" i="1"/>
  <c r="D73" i="1"/>
  <c r="C73" i="1"/>
  <c r="B73" i="1"/>
  <c r="L72" i="1"/>
  <c r="K72" i="1"/>
  <c r="J72" i="1"/>
  <c r="I72" i="1"/>
  <c r="H72" i="1"/>
  <c r="G72" i="1"/>
  <c r="F72" i="1"/>
  <c r="E72" i="1"/>
  <c r="D72" i="1"/>
  <c r="C72" i="1"/>
  <c r="B72" i="1"/>
  <c r="L71" i="1"/>
  <c r="K71" i="1"/>
  <c r="J71" i="1"/>
  <c r="I71" i="1"/>
  <c r="H71" i="1"/>
  <c r="G71" i="1"/>
  <c r="F71" i="1"/>
  <c r="E71" i="1"/>
  <c r="D71" i="1"/>
  <c r="C71" i="1"/>
  <c r="B71" i="1"/>
  <c r="L70" i="1"/>
  <c r="K70" i="1"/>
  <c r="J70" i="1"/>
  <c r="I70" i="1"/>
  <c r="H70" i="1"/>
  <c r="G70" i="1"/>
  <c r="F70" i="1"/>
  <c r="E70" i="1"/>
  <c r="D70" i="1"/>
  <c r="C70" i="1"/>
  <c r="B70" i="1"/>
  <c r="L69" i="1"/>
  <c r="K69" i="1"/>
  <c r="J69" i="1"/>
  <c r="I69" i="1"/>
  <c r="H69" i="1"/>
  <c r="G69" i="1"/>
  <c r="F69" i="1"/>
  <c r="E69" i="1"/>
  <c r="D69" i="1"/>
  <c r="C69" i="1"/>
  <c r="B69" i="1"/>
  <c r="L68" i="1"/>
  <c r="K68" i="1"/>
  <c r="J68" i="1"/>
  <c r="I68" i="1"/>
  <c r="H68" i="1"/>
  <c r="G68" i="1"/>
  <c r="F68" i="1"/>
  <c r="E68" i="1"/>
  <c r="D68" i="1"/>
  <c r="C68" i="1"/>
  <c r="B68" i="1"/>
  <c r="L67" i="1"/>
  <c r="K67" i="1"/>
  <c r="J67" i="1"/>
  <c r="I67" i="1"/>
  <c r="H67" i="1"/>
  <c r="G67" i="1"/>
  <c r="F67" i="1"/>
  <c r="E67" i="1"/>
  <c r="D67" i="1"/>
  <c r="C67" i="1"/>
  <c r="B67" i="1"/>
  <c r="L66" i="1"/>
  <c r="K66" i="1"/>
  <c r="J66" i="1"/>
  <c r="I66" i="1"/>
  <c r="H66" i="1"/>
  <c r="G66" i="1"/>
  <c r="F66" i="1"/>
  <c r="E66" i="1"/>
  <c r="D66" i="1"/>
  <c r="C66" i="1"/>
  <c r="B66" i="1"/>
  <c r="L65" i="1"/>
  <c r="K65" i="1"/>
  <c r="J65" i="1"/>
  <c r="I65" i="1"/>
  <c r="H65" i="1"/>
  <c r="G65" i="1"/>
  <c r="F65" i="1"/>
  <c r="E65" i="1"/>
  <c r="D65" i="1"/>
  <c r="C65" i="1"/>
  <c r="B65" i="1"/>
  <c r="L64" i="1"/>
  <c r="K64" i="1"/>
  <c r="J64" i="1"/>
  <c r="I64" i="1"/>
  <c r="H64" i="1"/>
  <c r="G64" i="1"/>
  <c r="F64" i="1"/>
  <c r="E64" i="1"/>
  <c r="D64" i="1"/>
  <c r="C64" i="1"/>
  <c r="B64" i="1"/>
  <c r="L63" i="1"/>
  <c r="K63" i="1"/>
  <c r="J63" i="1"/>
  <c r="I63" i="1"/>
  <c r="H63" i="1"/>
  <c r="G63" i="1"/>
  <c r="F63" i="1"/>
  <c r="E63" i="1"/>
  <c r="D63" i="1"/>
  <c r="C63" i="1"/>
  <c r="B63" i="1"/>
  <c r="L62" i="1"/>
  <c r="K62" i="1"/>
  <c r="J62" i="1"/>
  <c r="I62" i="1"/>
  <c r="H62" i="1"/>
  <c r="G62" i="1"/>
  <c r="F62" i="1"/>
  <c r="E62" i="1"/>
  <c r="D62" i="1"/>
  <c r="C62" i="1"/>
  <c r="B62" i="1"/>
  <c r="L61" i="1"/>
  <c r="K61" i="1"/>
  <c r="J61" i="1"/>
  <c r="I61" i="1"/>
  <c r="H61" i="1"/>
  <c r="G61" i="1"/>
  <c r="F61" i="1"/>
  <c r="E61" i="1"/>
  <c r="D61" i="1"/>
  <c r="C61" i="1"/>
  <c r="B61" i="1"/>
  <c r="L60" i="1"/>
  <c r="K60" i="1"/>
  <c r="J60" i="1"/>
  <c r="I60" i="1"/>
  <c r="H60" i="1"/>
  <c r="G60" i="1"/>
  <c r="F60" i="1"/>
  <c r="E60" i="1"/>
  <c r="D60" i="1"/>
  <c r="C60" i="1"/>
  <c r="B60" i="1"/>
  <c r="L59" i="1"/>
  <c r="K59" i="1"/>
  <c r="J59" i="1"/>
  <c r="I59" i="1"/>
  <c r="H59" i="1"/>
  <c r="G59" i="1"/>
  <c r="F59" i="1"/>
  <c r="E59" i="1"/>
  <c r="D59" i="1"/>
  <c r="C59" i="1"/>
  <c r="B59" i="1"/>
  <c r="L58" i="1"/>
  <c r="K58" i="1"/>
  <c r="J58" i="1"/>
  <c r="I58" i="1"/>
  <c r="H58" i="1"/>
  <c r="G58" i="1"/>
  <c r="F58" i="1"/>
  <c r="E58" i="1"/>
  <c r="D58" i="1"/>
  <c r="C58" i="1"/>
  <c r="B58" i="1"/>
  <c r="L57" i="1"/>
  <c r="K57" i="1"/>
  <c r="J57" i="1"/>
  <c r="I57" i="1"/>
  <c r="H57" i="1"/>
  <c r="G57" i="1"/>
  <c r="F57" i="1"/>
  <c r="E57" i="1"/>
  <c r="D57" i="1"/>
  <c r="C57" i="1"/>
  <c r="B57" i="1"/>
  <c r="L56" i="1"/>
  <c r="K56" i="1"/>
  <c r="J56" i="1"/>
  <c r="I56" i="1"/>
  <c r="H56" i="1"/>
  <c r="G56" i="1"/>
  <c r="F56" i="1"/>
  <c r="E56" i="1"/>
  <c r="D56" i="1"/>
  <c r="C56" i="1"/>
  <c r="B56" i="1"/>
  <c r="L55" i="1"/>
  <c r="K55" i="1"/>
  <c r="J55" i="1"/>
  <c r="I55" i="1"/>
  <c r="H55" i="1"/>
  <c r="G55" i="1"/>
  <c r="F55" i="1"/>
  <c r="E55" i="1"/>
  <c r="D55" i="1"/>
  <c r="C55" i="1"/>
  <c r="B55" i="1"/>
  <c r="L54" i="1"/>
  <c r="K54" i="1"/>
  <c r="J54" i="1"/>
  <c r="I54" i="1"/>
  <c r="H54" i="1"/>
  <c r="G54" i="1"/>
  <c r="F54" i="1"/>
  <c r="E54" i="1"/>
  <c r="D54" i="1"/>
  <c r="C54" i="1"/>
  <c r="B54" i="1"/>
  <c r="L53" i="1"/>
  <c r="K53" i="1"/>
  <c r="J53" i="1"/>
  <c r="I53" i="1"/>
  <c r="H53" i="1"/>
  <c r="G53" i="1"/>
  <c r="F53" i="1"/>
  <c r="E53" i="1"/>
  <c r="D53" i="1"/>
  <c r="C53" i="1"/>
  <c r="B53" i="1"/>
  <c r="L52" i="1"/>
  <c r="K52" i="1"/>
  <c r="J52" i="1"/>
  <c r="I52" i="1"/>
  <c r="H52" i="1"/>
  <c r="G52" i="1"/>
  <c r="F52" i="1"/>
  <c r="E52" i="1"/>
  <c r="D52" i="1"/>
  <c r="C52" i="1"/>
  <c r="B52" i="1"/>
  <c r="L51" i="1"/>
  <c r="K51" i="1"/>
  <c r="J51" i="1"/>
  <c r="I51" i="1"/>
  <c r="H51" i="1"/>
  <c r="G51" i="1"/>
  <c r="F51" i="1"/>
  <c r="E51" i="1"/>
  <c r="D51" i="1"/>
  <c r="C51" i="1"/>
  <c r="B51" i="1"/>
  <c r="L50" i="1"/>
  <c r="K50" i="1"/>
  <c r="J50" i="1"/>
  <c r="I50" i="1"/>
  <c r="H50" i="1"/>
  <c r="G50" i="1"/>
  <c r="F50" i="1"/>
  <c r="E50" i="1"/>
  <c r="D50" i="1"/>
  <c r="C50" i="1"/>
  <c r="B50" i="1"/>
  <c r="L49" i="1"/>
  <c r="K49" i="1"/>
  <c r="J49" i="1"/>
  <c r="I49" i="1"/>
  <c r="H49" i="1"/>
  <c r="G49" i="1"/>
  <c r="F49" i="1"/>
  <c r="E49" i="1"/>
  <c r="D49" i="1"/>
  <c r="C49" i="1"/>
  <c r="B49" i="1"/>
  <c r="L48" i="1"/>
  <c r="K48" i="1"/>
  <c r="J48" i="1"/>
  <c r="I48" i="1"/>
  <c r="H48" i="1"/>
  <c r="G48" i="1"/>
  <c r="F48" i="1"/>
  <c r="E48" i="1"/>
  <c r="D48" i="1"/>
  <c r="C48" i="1"/>
  <c r="B48" i="1"/>
  <c r="L47" i="1"/>
  <c r="K47" i="1"/>
  <c r="J47" i="1"/>
  <c r="I47" i="1"/>
  <c r="H47" i="1"/>
  <c r="G47" i="1"/>
  <c r="F47" i="1"/>
  <c r="E47" i="1"/>
  <c r="D47" i="1"/>
  <c r="C47" i="1"/>
  <c r="B47" i="1"/>
  <c r="L46" i="1"/>
  <c r="K46" i="1"/>
  <c r="J46" i="1"/>
  <c r="I46" i="1"/>
  <c r="H46" i="1"/>
  <c r="G46" i="1"/>
  <c r="F46" i="1"/>
  <c r="E46" i="1"/>
  <c r="D46" i="1"/>
  <c r="C46" i="1"/>
  <c r="B46" i="1"/>
  <c r="L45" i="1"/>
  <c r="K45" i="1"/>
  <c r="J45" i="1"/>
  <c r="I45" i="1"/>
  <c r="H45" i="1"/>
  <c r="G45" i="1"/>
  <c r="F45" i="1"/>
  <c r="E45" i="1"/>
  <c r="D45" i="1"/>
  <c r="C45" i="1"/>
  <c r="B45" i="1"/>
  <c r="L44" i="1"/>
  <c r="K44" i="1"/>
  <c r="J44" i="1"/>
  <c r="I44" i="1"/>
  <c r="H44" i="1"/>
  <c r="G44" i="1"/>
  <c r="F44" i="1"/>
  <c r="E44" i="1"/>
  <c r="D44" i="1"/>
  <c r="C44" i="1"/>
  <c r="B44" i="1"/>
  <c r="L43" i="1"/>
  <c r="K43" i="1"/>
  <c r="J43" i="1"/>
  <c r="I43" i="1"/>
  <c r="H43" i="1"/>
  <c r="G43" i="1"/>
  <c r="F43" i="1"/>
  <c r="E43" i="1"/>
  <c r="D43" i="1"/>
  <c r="C43" i="1"/>
  <c r="B43" i="1"/>
  <c r="L42" i="1"/>
  <c r="K42" i="1"/>
  <c r="J42" i="1"/>
  <c r="I42" i="1"/>
  <c r="H42" i="1"/>
  <c r="G42" i="1"/>
  <c r="F42" i="1"/>
  <c r="E42" i="1"/>
  <c r="D42" i="1"/>
  <c r="C42" i="1"/>
  <c r="B42" i="1"/>
  <c r="L41" i="1"/>
  <c r="K41" i="1"/>
  <c r="J41" i="1"/>
  <c r="I41" i="1"/>
  <c r="H41" i="1"/>
  <c r="G41" i="1"/>
  <c r="F41" i="1"/>
  <c r="E41" i="1"/>
  <c r="D41" i="1"/>
  <c r="C41" i="1"/>
  <c r="B41" i="1"/>
  <c r="L40" i="1"/>
  <c r="K40" i="1"/>
  <c r="J40" i="1"/>
  <c r="I40" i="1"/>
  <c r="H40" i="1"/>
  <c r="G40" i="1"/>
  <c r="F40" i="1"/>
  <c r="E40" i="1"/>
  <c r="D40" i="1"/>
  <c r="C40" i="1"/>
  <c r="B40" i="1"/>
  <c r="L39" i="1"/>
  <c r="K39" i="1"/>
  <c r="J39" i="1"/>
  <c r="I39" i="1"/>
  <c r="H39" i="1"/>
  <c r="G39" i="1"/>
  <c r="F39" i="1"/>
  <c r="E39" i="1"/>
  <c r="D39" i="1"/>
  <c r="C39" i="1"/>
  <c r="B39" i="1"/>
  <c r="L38" i="1"/>
  <c r="K38" i="1"/>
  <c r="J38" i="1"/>
  <c r="I38" i="1"/>
  <c r="H38" i="1"/>
  <c r="G38" i="1"/>
  <c r="F38" i="1"/>
  <c r="E38" i="1"/>
  <c r="D38" i="1"/>
  <c r="C38" i="1"/>
  <c r="B38" i="1"/>
  <c r="L37" i="1"/>
  <c r="K37" i="1"/>
  <c r="J37" i="1"/>
  <c r="I37" i="1"/>
  <c r="H37" i="1"/>
  <c r="G37" i="1"/>
  <c r="F37" i="1"/>
  <c r="E37" i="1"/>
  <c r="D37" i="1"/>
  <c r="C37" i="1"/>
  <c r="B37" i="1"/>
  <c r="L36" i="1"/>
  <c r="K36" i="1"/>
  <c r="J36" i="1"/>
  <c r="I36" i="1"/>
  <c r="H36" i="1"/>
  <c r="G36" i="1"/>
  <c r="F36" i="1"/>
  <c r="E36" i="1"/>
  <c r="D36" i="1"/>
  <c r="C36" i="1"/>
  <c r="B36" i="1"/>
  <c r="L35" i="1"/>
  <c r="K35" i="1"/>
  <c r="J35" i="1"/>
  <c r="I35" i="1"/>
  <c r="H35" i="1"/>
  <c r="G35" i="1"/>
  <c r="F35" i="1"/>
  <c r="E35" i="1"/>
  <c r="D35" i="1"/>
  <c r="C35" i="1"/>
  <c r="B35" i="1"/>
  <c r="L34" i="1"/>
  <c r="K34" i="1"/>
  <c r="J34" i="1"/>
  <c r="I34" i="1"/>
  <c r="H34" i="1"/>
  <c r="G34" i="1"/>
  <c r="F34" i="1"/>
  <c r="E34" i="1"/>
  <c r="D34" i="1"/>
  <c r="C34" i="1"/>
  <c r="B34" i="1"/>
  <c r="L33" i="1"/>
  <c r="K33" i="1"/>
  <c r="J33" i="1"/>
  <c r="I33" i="1"/>
  <c r="H33" i="1"/>
  <c r="G33" i="1"/>
  <c r="F33" i="1"/>
  <c r="E33" i="1"/>
  <c r="D33" i="1"/>
  <c r="C33" i="1"/>
  <c r="B33" i="1"/>
  <c r="L32" i="1"/>
  <c r="K32" i="1"/>
  <c r="J32" i="1"/>
  <c r="I32" i="1"/>
  <c r="H32" i="1"/>
  <c r="G32" i="1"/>
  <c r="F32" i="1"/>
  <c r="E32" i="1"/>
  <c r="D32" i="1"/>
  <c r="C32" i="1"/>
  <c r="B32" i="1"/>
  <c r="L31" i="1"/>
  <c r="K31" i="1"/>
  <c r="J31" i="1"/>
  <c r="I31" i="1"/>
  <c r="H31" i="1"/>
  <c r="G31" i="1"/>
  <c r="F31" i="1"/>
  <c r="E31" i="1"/>
  <c r="D31" i="1"/>
  <c r="C31" i="1"/>
  <c r="B31" i="1"/>
  <c r="L30" i="1"/>
  <c r="K30" i="1"/>
  <c r="J30" i="1"/>
  <c r="I30" i="1"/>
  <c r="H30" i="1"/>
  <c r="G30" i="1"/>
  <c r="F30" i="1"/>
  <c r="E30" i="1"/>
  <c r="D30" i="1"/>
  <c r="C30" i="1"/>
  <c r="B30" i="1"/>
  <c r="L29" i="1"/>
  <c r="K29" i="1"/>
  <c r="J29" i="1"/>
  <c r="I29" i="1"/>
  <c r="H29" i="1"/>
  <c r="G29" i="1"/>
  <c r="F29" i="1"/>
  <c r="E29" i="1"/>
  <c r="D29" i="1"/>
  <c r="C29" i="1"/>
  <c r="B29" i="1"/>
  <c r="L28" i="1"/>
  <c r="K28" i="1"/>
  <c r="J28" i="1"/>
  <c r="I28" i="1"/>
  <c r="H28" i="1"/>
  <c r="G28" i="1"/>
  <c r="F28" i="1"/>
  <c r="E28" i="1"/>
  <c r="D28" i="1"/>
  <c r="C28" i="1"/>
  <c r="B28" i="1"/>
  <c r="L27" i="1"/>
  <c r="K27" i="1"/>
  <c r="J27" i="1"/>
  <c r="I27" i="1"/>
  <c r="H27" i="1"/>
  <c r="G27" i="1"/>
  <c r="F27" i="1"/>
  <c r="E27" i="1"/>
  <c r="D27" i="1"/>
  <c r="C27" i="1"/>
  <c r="B27" i="1"/>
  <c r="L26" i="1"/>
  <c r="K26" i="1"/>
  <c r="J26" i="1"/>
  <c r="I26" i="1"/>
  <c r="H26" i="1"/>
  <c r="G26" i="1"/>
  <c r="F26" i="1"/>
  <c r="E26" i="1"/>
  <c r="D26" i="1"/>
  <c r="C26" i="1"/>
  <c r="B26" i="1"/>
  <c r="L25" i="1"/>
  <c r="K25" i="1"/>
  <c r="J25" i="1"/>
  <c r="I25" i="1"/>
  <c r="H25" i="1"/>
  <c r="G25" i="1"/>
  <c r="F25" i="1"/>
  <c r="E25" i="1"/>
  <c r="D25" i="1"/>
  <c r="C25" i="1"/>
  <c r="B25" i="1"/>
  <c r="L24" i="1"/>
  <c r="K24" i="1"/>
  <c r="J24" i="1"/>
  <c r="I24" i="1"/>
  <c r="H24" i="1"/>
  <c r="G24" i="1"/>
  <c r="F24" i="1"/>
  <c r="E24" i="1"/>
  <c r="D24" i="1"/>
  <c r="C24" i="1"/>
  <c r="B24" i="1"/>
  <c r="L23" i="1"/>
  <c r="K23" i="1"/>
  <c r="J23" i="1"/>
  <c r="I23" i="1"/>
  <c r="H23" i="1"/>
  <c r="G23" i="1"/>
  <c r="F23" i="1"/>
  <c r="E23" i="1"/>
  <c r="D23" i="1"/>
  <c r="C23" i="1"/>
  <c r="B23" i="1"/>
  <c r="L22" i="1"/>
  <c r="K22" i="1"/>
  <c r="J22" i="1"/>
  <c r="I22" i="1"/>
  <c r="H22" i="1"/>
  <c r="G22" i="1"/>
  <c r="F22" i="1"/>
  <c r="E22" i="1"/>
  <c r="D22" i="1"/>
  <c r="C22" i="1"/>
  <c r="B22" i="1"/>
  <c r="L21" i="1"/>
  <c r="K21" i="1"/>
  <c r="J21" i="1"/>
  <c r="I21" i="1"/>
  <c r="H21" i="1"/>
  <c r="G21" i="1"/>
  <c r="F21" i="1"/>
  <c r="E21" i="1"/>
  <c r="D21" i="1"/>
  <c r="C21" i="1"/>
  <c r="B21" i="1"/>
  <c r="L20" i="1"/>
  <c r="K20" i="1"/>
  <c r="J20" i="1"/>
  <c r="I20" i="1"/>
  <c r="H20" i="1"/>
  <c r="G20" i="1"/>
  <c r="F20" i="1"/>
  <c r="E20" i="1"/>
  <c r="D20" i="1"/>
  <c r="C20" i="1"/>
  <c r="B20" i="1"/>
  <c r="L19" i="1"/>
  <c r="K19" i="1"/>
  <c r="J19" i="1"/>
  <c r="I19" i="1"/>
  <c r="H19" i="1"/>
  <c r="G19" i="1"/>
  <c r="F19" i="1"/>
  <c r="E19" i="1"/>
  <c r="D19" i="1"/>
  <c r="C19" i="1"/>
  <c r="B19" i="1"/>
  <c r="L18" i="1"/>
  <c r="K18" i="1"/>
  <c r="J18" i="1"/>
  <c r="I18" i="1"/>
  <c r="H18" i="1"/>
  <c r="G18" i="1"/>
  <c r="F18" i="1"/>
  <c r="E18" i="1"/>
  <c r="D18" i="1"/>
  <c r="C18" i="1"/>
  <c r="B18" i="1"/>
  <c r="L17" i="1"/>
  <c r="K17" i="1"/>
  <c r="J17" i="1"/>
  <c r="I17" i="1"/>
  <c r="H17" i="1"/>
  <c r="G17" i="1"/>
  <c r="F17" i="1"/>
  <c r="E17" i="1"/>
  <c r="D17" i="1"/>
  <c r="C17" i="1"/>
  <c r="B17" i="1"/>
  <c r="L16" i="1"/>
  <c r="K16" i="1"/>
  <c r="J16" i="1"/>
  <c r="I16" i="1"/>
  <c r="H16" i="1"/>
  <c r="G16" i="1"/>
  <c r="F16" i="1"/>
  <c r="E16" i="1"/>
  <c r="D16" i="1"/>
  <c r="C16" i="1"/>
  <c r="B16" i="1"/>
  <c r="L15" i="1"/>
  <c r="K15" i="1"/>
  <c r="J15" i="1"/>
  <c r="I15" i="1"/>
  <c r="H15" i="1"/>
  <c r="G15" i="1"/>
  <c r="F15" i="1"/>
  <c r="E15" i="1"/>
  <c r="D15" i="1"/>
  <c r="C15" i="1"/>
  <c r="B15" i="1"/>
  <c r="L14" i="1"/>
  <c r="K14" i="1"/>
  <c r="J14" i="1"/>
  <c r="I14" i="1"/>
  <c r="H14" i="1"/>
  <c r="G14" i="1"/>
  <c r="F14" i="1"/>
  <c r="E14" i="1"/>
  <c r="D14" i="1"/>
  <c r="C14" i="1"/>
  <c r="B14" i="1"/>
  <c r="L13" i="1"/>
  <c r="K13" i="1"/>
  <c r="J13" i="1"/>
  <c r="I13" i="1"/>
  <c r="H13" i="1"/>
  <c r="G13" i="1"/>
  <c r="F13" i="1"/>
  <c r="E13" i="1"/>
  <c r="D13" i="1"/>
  <c r="C13" i="1"/>
  <c r="B13" i="1"/>
  <c r="L12" i="1"/>
  <c r="K12" i="1"/>
  <c r="J12" i="1"/>
  <c r="I12" i="1"/>
  <c r="H12" i="1"/>
  <c r="G12" i="1"/>
  <c r="F12" i="1"/>
  <c r="E12" i="1"/>
  <c r="D12" i="1"/>
  <c r="C12" i="1"/>
  <c r="B12" i="1"/>
  <c r="L11" i="1"/>
  <c r="K11" i="1"/>
  <c r="J11" i="1"/>
  <c r="I11" i="1"/>
  <c r="H11" i="1"/>
  <c r="G11" i="1"/>
  <c r="F11" i="1"/>
  <c r="E11" i="1"/>
  <c r="D11" i="1"/>
  <c r="C11" i="1"/>
  <c r="B11" i="1"/>
  <c r="L10" i="1"/>
  <c r="K10" i="1"/>
  <c r="J10" i="1"/>
  <c r="I10" i="1"/>
  <c r="H10" i="1"/>
  <c r="G10" i="1"/>
  <c r="F10" i="1"/>
  <c r="E10" i="1"/>
  <c r="D10" i="1"/>
  <c r="C10" i="1"/>
  <c r="B10" i="1"/>
  <c r="L9" i="1"/>
  <c r="K9" i="1"/>
  <c r="J9" i="1"/>
  <c r="I9" i="1"/>
  <c r="H9" i="1"/>
  <c r="G9" i="1"/>
  <c r="F9" i="1"/>
  <c r="E9" i="1"/>
  <c r="D9" i="1"/>
  <c r="C9" i="1"/>
  <c r="B9" i="1"/>
  <c r="L8" i="1"/>
  <c r="K8" i="1"/>
  <c r="J8" i="1"/>
  <c r="I8" i="1"/>
  <c r="H8" i="1"/>
  <c r="G8" i="1"/>
  <c r="F8" i="1"/>
  <c r="E8" i="1"/>
  <c r="D8" i="1"/>
  <c r="C8" i="1"/>
  <c r="B8" i="1"/>
  <c r="L7" i="1"/>
  <c r="K7" i="1"/>
  <c r="J7" i="1"/>
  <c r="I7" i="1"/>
  <c r="H7" i="1"/>
  <c r="G7" i="1"/>
  <c r="F7" i="1"/>
  <c r="E7" i="1"/>
  <c r="D7" i="1"/>
  <c r="C7" i="1"/>
  <c r="B7" i="1"/>
  <c r="L6" i="1"/>
  <c r="K6" i="1"/>
  <c r="J6" i="1"/>
  <c r="I6" i="1"/>
  <c r="H6" i="1"/>
  <c r="G6" i="1"/>
  <c r="F6" i="1"/>
  <c r="E6" i="1"/>
  <c r="D6" i="1"/>
  <c r="C6" i="1"/>
  <c r="B6" i="1"/>
  <c r="L5" i="1"/>
  <c r="K5" i="1"/>
  <c r="J5" i="1"/>
  <c r="I5" i="1"/>
  <c r="H5" i="1"/>
  <c r="G5" i="1"/>
  <c r="F5" i="1"/>
  <c r="E5" i="1"/>
  <c r="D5" i="1"/>
  <c r="C5" i="1"/>
  <c r="B5" i="1"/>
  <c r="L4" i="1"/>
  <c r="K4" i="1"/>
  <c r="J4" i="1"/>
  <c r="I4" i="1"/>
  <c r="H4" i="1"/>
  <c r="G4" i="1"/>
  <c r="F4" i="1"/>
  <c r="E4" i="1"/>
  <c r="D4" i="1"/>
  <c r="C4" i="1"/>
  <c r="B4" i="1"/>
  <c r="K626" i="1" l="1"/>
  <c r="J626" i="1"/>
  <c r="I626" i="1"/>
  <c r="H626" i="1"/>
  <c r="G626" i="1"/>
  <c r="F626" i="1"/>
  <c r="E626" i="1"/>
  <c r="D626" i="1"/>
  <c r="C626" i="1"/>
  <c r="B626" i="1"/>
  <c r="K625" i="1"/>
  <c r="J625" i="1"/>
  <c r="I625" i="1"/>
  <c r="H625" i="1"/>
  <c r="G625" i="1"/>
  <c r="F625" i="1"/>
  <c r="E625" i="1"/>
  <c r="D625" i="1"/>
  <c r="C625" i="1"/>
  <c r="B625" i="1"/>
  <c r="L626" i="1" l="1"/>
  <c r="L625" i="1"/>
</calcChain>
</file>

<file path=xl/comments1.xml><?xml version="1.0" encoding="utf-8"?>
<comments xmlns="http://schemas.openxmlformats.org/spreadsheetml/2006/main">
  <authors>
    <author>Thiago Noronha Pinto</author>
  </authors>
  <commentList>
    <comment ref="A3" authorId="0" shapeId="0">
      <text>
        <r>
          <rPr>
            <b/>
            <sz val="9"/>
            <color indexed="81"/>
            <rFont val="Segoe UI"/>
            <family val="2"/>
          </rPr>
          <t>Thiago Noronha Pinto:</t>
        </r>
        <r>
          <rPr>
            <sz val="9"/>
            <color indexed="81"/>
            <rFont val="Segoe UI"/>
            <family val="2"/>
          </rPr>
          <t xml:space="preserve">
Controle da CODCON</t>
        </r>
      </text>
    </comment>
  </commentList>
</comments>
</file>

<file path=xl/sharedStrings.xml><?xml version="1.0" encoding="utf-8"?>
<sst xmlns="http://schemas.openxmlformats.org/spreadsheetml/2006/main" count="24" uniqueCount="16">
  <si>
    <t xml:space="preserve">                                                                                                </t>
  </si>
  <si>
    <t>ORDEM</t>
  </si>
  <si>
    <t>Nº PROCESSO</t>
  </si>
  <si>
    <t>OBJETO</t>
  </si>
  <si>
    <t>FORNECEDOR</t>
  </si>
  <si>
    <t>CNPJ FORNECEDOR</t>
  </si>
  <si>
    <t>Nº CONTRATO</t>
  </si>
  <si>
    <t>ADITIVO</t>
  </si>
  <si>
    <t>ASSINATURA</t>
  </si>
  <si>
    <t>MODALIDADE</t>
  </si>
  <si>
    <t>VENCIMENTO</t>
  </si>
  <si>
    <t>VALOR (R$)</t>
  </si>
  <si>
    <t xml:space="preserve">STATUS </t>
  </si>
  <si>
    <t xml:space="preserve">PRESTAÇÃO DE SERVIÇOS DE SEGURO DE RESPONSABILIDADE CIVIL E DE ACIDENTES PESSOAIS PARA USUÁRIOS E/OU TERCEIROS, NOS LOCAIS SOB RESPONSABILIDADE DA COMPANHIA DOCAS DO CEARÁ </t>
  </si>
  <si>
    <t>CONTRATAÇÃO EMPRESA ESPECIALIZADA NA PRESTAÇÃO DE SERVIÇO DE COLETA E ANÁLISE DE EXAMES LABORATORIAIS, PARA FINS ADMISSIONAIS E DEMISSIONAIS DE ESTAGIÁRIOS E NOVOS EMPREGADOS PARA CDC</t>
  </si>
  <si>
    <t xml:space="preserve">      CONTROLE DE CONTRATOS                                                                         Maio/2026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</si>
</sst>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color theme="2" tint="-0.499984740745262"/>
      <name val="Trebuchet MS"/>
      <family val="2"/>
    </font>
    <font>
      <b/>
      <sz val="10"/>
      <color theme="0"/>
      <name val="Trebuchet MS"/>
      <family val="2"/>
    </font>
    <font>
      <sz val="10"/>
      <color theme="0" tint="-0.499984740745262"/>
      <name val="Trebuchet MS"/>
      <family val="2"/>
    </font>
    <font>
      <sz val="11"/>
      <color theme="0" tint="-0.499984740745262"/>
      <name val="Calibri"/>
      <family val="2"/>
      <scheme val="minor"/>
    </font>
    <font>
      <sz val="9"/>
      <color theme="0" tint="-0.499984740745262"/>
      <name val="Trebuchet MS"/>
      <family val="2"/>
    </font>
    <font>
      <b/>
      <sz val="9"/>
      <color indexed="81"/>
      <name val="Segoe UI"/>
      <family val="2"/>
    </font>
    <font>
      <sz val="9"/>
      <color indexed="81"/>
      <name val="Segoe UI"/>
      <family val="2"/>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4" tint="-0.49998474074526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theme="0"/>
      </left>
      <right style="thin">
        <color theme="0"/>
      </right>
      <top style="thin">
        <color rgb="FFFFFFFF"/>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Border="1"/>
    <xf numFmtId="0" fontId="0" fillId="0" borderId="0" xfId="0" applyBorder="1" applyAlignment="1">
      <alignment wrapText="1"/>
    </xf>
    <xf numFmtId="0" fontId="0" fillId="0" borderId="0" xfId="0" applyBorder="1" applyAlignment="1">
      <alignment horizontal="center"/>
    </xf>
    <xf numFmtId="0" fontId="0" fillId="0" borderId="1" xfId="0" applyBorder="1"/>
    <xf numFmtId="0" fontId="2" fillId="0" borderId="0" xfId="0" applyFont="1" applyBorder="1"/>
    <xf numFmtId="0" fontId="3" fillId="2" borderId="2" xfId="0" applyFont="1" applyFill="1" applyBorder="1" applyAlignment="1">
      <alignment horizontal="right" vertical="center" wrapText="1"/>
    </xf>
    <xf numFmtId="0" fontId="3" fillId="2" borderId="2" xfId="0" applyFont="1" applyFill="1" applyBorder="1" applyAlignment="1">
      <alignment vertical="center"/>
    </xf>
    <xf numFmtId="0" fontId="3" fillId="2" borderId="2" xfId="0" applyFont="1" applyFill="1" applyBorder="1" applyAlignment="1">
      <alignment horizontal="center" vertical="center"/>
    </xf>
    <xf numFmtId="164" fontId="4" fillId="3" borderId="1" xfId="1"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43" fontId="5" fillId="5" borderId="1" xfId="1" applyFont="1" applyFill="1" applyBorder="1" applyAlignment="1">
      <alignment horizontal="left" vertical="center" wrapText="1"/>
    </xf>
    <xf numFmtId="0" fontId="5" fillId="5" borderId="1" xfId="1" applyNumberFormat="1" applyFont="1" applyFill="1" applyBorder="1" applyAlignment="1">
      <alignment horizontal="center" vertical="center" wrapText="1"/>
    </xf>
    <xf numFmtId="14" fontId="5" fillId="5" borderId="1" xfId="1" applyNumberFormat="1" applyFont="1" applyFill="1" applyBorder="1" applyAlignment="1">
      <alignment horizontal="center" vertical="center" wrapText="1"/>
    </xf>
    <xf numFmtId="43" fontId="5" fillId="5" borderId="1" xfId="1" applyFont="1" applyFill="1" applyBorder="1" applyAlignment="1">
      <alignment horizontal="center" vertical="center" wrapText="1"/>
    </xf>
    <xf numFmtId="0" fontId="6" fillId="5" borderId="1" xfId="0" applyFont="1" applyFill="1" applyBorder="1"/>
    <xf numFmtId="164" fontId="5" fillId="5" borderId="1" xfId="1"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0" fontId="0" fillId="5" borderId="1" xfId="0" applyFill="1" applyBorder="1"/>
    <xf numFmtId="14" fontId="7" fillId="0" borderId="1" xfId="0" applyNumberFormat="1" applyFont="1" applyBorder="1" applyAlignment="1">
      <alignment horizontal="left" vertical="center" wrapText="1"/>
    </xf>
    <xf numFmtId="3" fontId="0" fillId="0" borderId="1" xfId="0" applyNumberFormat="1" applyBorder="1"/>
    <xf numFmtId="0" fontId="0" fillId="0" borderId="1" xfId="0" applyBorder="1" applyAlignment="1">
      <alignment wrapText="1"/>
    </xf>
    <xf numFmtId="0" fontId="0" fillId="0" borderId="1" xfId="0" applyBorder="1" applyAlignment="1">
      <alignment horizont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650417</xdr:colOff>
      <xdr:row>0</xdr:row>
      <xdr:rowOff>108857</xdr:rowOff>
    </xdr:from>
    <xdr:to>
      <xdr:col>1</xdr:col>
      <xdr:colOff>2109267</xdr:colOff>
      <xdr:row>2</xdr:row>
      <xdr:rowOff>231321</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703" y="108857"/>
          <a:ext cx="1458850" cy="1360714"/>
        </a:xfrm>
        <a:prstGeom prst="rect">
          <a:avLst/>
        </a:prstGeom>
        <a:effectLst>
          <a:outerShdw blurRad="50800" dist="38100" sx="102000" sy="102000" algn="t" rotWithShape="0">
            <a:schemeClr val="bg1">
              <a:alpha val="33000"/>
            </a:scheme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tos%20CDC%2002022022%20(21.03.2025)%20BACK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ratos%20CDC%2002022022%20(10.05.2026)%20BAC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ções para unificar"/>
      <sheetName val="Contratos"/>
      <sheetName val="Publicação (Não alterar aqui)"/>
    </sheetNames>
    <sheetDataSet>
      <sheetData sheetId="0" refreshError="1"/>
      <sheetData sheetId="1">
        <row r="1">
          <cell r="A1" t="str">
            <v>ORDEM</v>
          </cell>
          <cell r="B1" t="str">
            <v>Nº PROCESSO</v>
          </cell>
          <cell r="C1" t="str">
            <v>OBJETO</v>
          </cell>
          <cell r="D1" t="str">
            <v>RUBRICA 1</v>
          </cell>
          <cell r="E1" t="str">
            <v>FORNECEDOR</v>
          </cell>
          <cell r="F1" t="str">
            <v>CNPJ FORNECEDOR</v>
          </cell>
          <cell r="G1" t="str">
            <v>CONTRATO</v>
          </cell>
          <cell r="H1" t="str">
            <v>ADITIVO</v>
          </cell>
          <cell r="I1" t="str">
            <v>DIRETORIA</v>
          </cell>
          <cell r="J1" t="str">
            <v>COORDENAÇÃO</v>
          </cell>
          <cell r="K1" t="str">
            <v>ASSINATURA</v>
          </cell>
          <cell r="L1" t="str">
            <v>MODALIDADE</v>
          </cell>
          <cell r="M1" t="str">
            <v>VENCIMENTO</v>
          </cell>
          <cell r="N1" t="str">
            <v>VALOR (R$)</v>
          </cell>
          <cell r="O1" t="str">
            <v>STATUS</v>
          </cell>
        </row>
        <row r="2">
          <cell r="A2">
            <v>1204</v>
          </cell>
          <cell r="B2" t="str">
            <v>50900.000147/2021-67 20160179</v>
          </cell>
          <cell r="C2" t="str">
            <v>PRESTAÇÃO DE SERVIÇO DE MANUTENÇÃO E SUPORTE COM AÇÃO PREVENTIVA E/OU CORRETIVA DO SISTEMA DE TELEFONIA DA CDC</v>
          </cell>
          <cell r="D2" t="str">
            <v xml:space="preserve">2.205.900.000 - OUTROS SERVIÇOS DE TERCEIROS </v>
          </cell>
          <cell r="E2" t="str">
            <v>SET - SERVIÇOS ESPECIALIZADOS EM TELEINFORMÁTICA LTDA - EPP</v>
          </cell>
          <cell r="F2" t="str">
            <v>23.532.617/0001-53</v>
          </cell>
          <cell r="G2" t="str">
            <v>20/2016</v>
          </cell>
          <cell r="H2" t="str">
            <v>4º ADITIVO
20/2016</v>
          </cell>
          <cell r="I2" t="str">
            <v>DIEGEP</v>
          </cell>
          <cell r="J2" t="str">
            <v>CODMEM</v>
          </cell>
          <cell r="K2">
            <v>43964</v>
          </cell>
          <cell r="L2" t="str">
            <v>Lei 8.666/93 
PE Nº 005/2016</v>
          </cell>
          <cell r="M2">
            <v>44370</v>
          </cell>
          <cell r="N2">
            <v>39000</v>
          </cell>
          <cell r="O2" t="str">
            <v>ENCERRADO</v>
          </cell>
        </row>
        <row r="3">
          <cell r="A3">
            <v>1256</v>
          </cell>
          <cell r="B3" t="str">
            <v>50900.000163/2020-13 20160643</v>
          </cell>
          <cell r="C3" t="str">
            <v>GERENCIAMENTO CONTROLE E AQUISIÇÃO DE COMBUSTÍVEIS</v>
          </cell>
          <cell r="D3" t="str">
            <v xml:space="preserve">2.290.070.000 ‐ TRANSPORTE </v>
          </cell>
          <cell r="E3" t="str">
            <v>TICKET - SOLUÇÕES HDFGT S/A</v>
          </cell>
          <cell r="F3" t="str">
            <v>03.506.307/0001-57</v>
          </cell>
          <cell r="G3" t="str">
            <v>25/2016</v>
          </cell>
          <cell r="H3" t="str">
            <v>6º ADITIVO AO CONTRATO 25/2016</v>
          </cell>
          <cell r="I3" t="str">
            <v>DIAFIN</v>
          </cell>
          <cell r="J3" t="str">
            <v>COADMI</v>
          </cell>
          <cell r="K3">
            <v>44050</v>
          </cell>
          <cell r="L3" t="str">
            <v>Lei 8.666/93 Ata de Registro de Preços 129/2015</v>
          </cell>
          <cell r="M3">
            <v>44415</v>
          </cell>
          <cell r="N3">
            <v>70000</v>
          </cell>
          <cell r="O3" t="str">
            <v>ENCERRADO</v>
          </cell>
        </row>
        <row r="4">
          <cell r="A4">
            <v>1315</v>
          </cell>
          <cell r="B4" t="str">
            <v>50900.000327/2020-68 20160644</v>
          </cell>
          <cell r="C4" t="str">
            <v>MANUTENÇÃO CORRETIVA E PREVENTIVA DE VEÍCULOS</v>
          </cell>
          <cell r="D4" t="str">
            <v xml:space="preserve">2.205.900.000 ‐ OUTROS SERVIÇOS DE TERCEIROS </v>
          </cell>
          <cell r="E4" t="str">
            <v>TICKET - SOLUÇÕES HDFGT S/A</v>
          </cell>
          <cell r="F4" t="str">
            <v>03.506.307/0001-57</v>
          </cell>
          <cell r="G4" t="str">
            <v>31/2016</v>
          </cell>
          <cell r="H4" t="str">
            <v>5º ADITIVO AO CONTRATO
031/2016</v>
          </cell>
          <cell r="I4" t="str">
            <v>DIAFIN</v>
          </cell>
          <cell r="J4" t="str">
            <v>COADMI</v>
          </cell>
          <cell r="K4">
            <v>43720</v>
          </cell>
          <cell r="L4" t="str">
            <v>Lei 8.666/93 Ata de Registro de Preços 006/2016</v>
          </cell>
          <cell r="M4">
            <v>44086</v>
          </cell>
          <cell r="N4">
            <v>154000</v>
          </cell>
          <cell r="O4" t="str">
            <v>ENCERRADO</v>
          </cell>
        </row>
        <row r="5">
          <cell r="A5">
            <v>1316</v>
          </cell>
          <cell r="B5" t="str">
            <v>50900.000327/2020-68 20160644</v>
          </cell>
          <cell r="C5" t="str">
            <v>MANUTENÇÃO CORRETIVA E PREVENTIVA DE VEÍCULOS</v>
          </cell>
          <cell r="D5" t="str">
            <v xml:space="preserve">2.290.070.000 ‐ TRANSPORTE </v>
          </cell>
          <cell r="E5" t="str">
            <v>TICKET - SOLUÇÕES HDFGT S/A</v>
          </cell>
          <cell r="F5" t="str">
            <v>03.506.307/0001-57</v>
          </cell>
          <cell r="G5" t="str">
            <v>31/2016</v>
          </cell>
          <cell r="H5" t="str">
            <v>6º ADITIVO AO CONTRATO
031/2016</v>
          </cell>
          <cell r="I5" t="str">
            <v>DIAFIN</v>
          </cell>
          <cell r="J5" t="str">
            <v>COADMI</v>
          </cell>
          <cell r="K5">
            <v>44085</v>
          </cell>
          <cell r="L5" t="str">
            <v>Lei 8.666/93 Ata de Registro de Preços 006/2016</v>
          </cell>
          <cell r="M5">
            <v>44451</v>
          </cell>
          <cell r="N5">
            <v>50000</v>
          </cell>
          <cell r="O5" t="str">
            <v>ENCERRADO</v>
          </cell>
        </row>
        <row r="6">
          <cell r="A6">
            <v>1384</v>
          </cell>
          <cell r="B6" t="str">
            <v>50900.000252/2021-04 20161382
20160194</v>
          </cell>
          <cell r="C6" t="str">
            <v>MANUTENÇÃO DA INFRAESTRUTURA DO PORTO DE FORTALEZA</v>
          </cell>
          <cell r="D6" t="str">
            <v xml:space="preserve">2.205.900.000 - OUTROS SERVIÇOS DE TERCEIROS </v>
          </cell>
          <cell r="E6" t="str">
            <v>L RABELO ENGENHARIA LTDA</v>
          </cell>
          <cell r="F6" t="str">
            <v>13.562.543/0001-44</v>
          </cell>
          <cell r="G6" t="str">
            <v>38/2016</v>
          </cell>
          <cell r="H6" t="str">
            <v>4º ADITIVO AO CONTRATO
038/2016</v>
          </cell>
          <cell r="I6" t="str">
            <v>DIEGEP</v>
          </cell>
          <cell r="J6" t="str">
            <v>CODINF</v>
          </cell>
          <cell r="K6">
            <v>43773</v>
          </cell>
          <cell r="L6" t="str">
            <v>Lei 8.666/93 
CONCORRêNCIA Nº002/2016</v>
          </cell>
          <cell r="M6">
            <v>44141</v>
          </cell>
          <cell r="N6">
            <v>2141649.09</v>
          </cell>
          <cell r="O6" t="str">
            <v>ENCERRADO</v>
          </cell>
        </row>
        <row r="7">
          <cell r="A7">
            <v>1385</v>
          </cell>
          <cell r="B7" t="str">
            <v>50900.000252/2021-04 20160194-1001</v>
          </cell>
          <cell r="C7" t="str">
            <v>MANUTENÇÃO DA INFRAESTRUTURA DO PORTO DE FORTALEZA</v>
          </cell>
          <cell r="D7" t="str">
            <v xml:space="preserve">2.205.900.000 - OUTROS SERVIÇOS DE TERCEIROS </v>
          </cell>
          <cell r="E7" t="str">
            <v>L RABELO ENGENHARIA LTDA</v>
          </cell>
          <cell r="F7" t="str">
            <v>13.562.543/0001-44</v>
          </cell>
          <cell r="G7" t="str">
            <v>38/2016</v>
          </cell>
          <cell r="H7" t="str">
            <v>5º ADITIVO AO CONTRATO
038/2016</v>
          </cell>
          <cell r="I7" t="str">
            <v>DIEGEP</v>
          </cell>
          <cell r="J7" t="str">
            <v>CODINF</v>
          </cell>
          <cell r="K7">
            <v>44140</v>
          </cell>
          <cell r="L7" t="str">
            <v>Lei 8.666/93 
CONCORRêNCIA Nº002/2016</v>
          </cell>
          <cell r="M7">
            <v>44506</v>
          </cell>
          <cell r="N7">
            <v>2141649.09</v>
          </cell>
          <cell r="O7" t="str">
            <v>ENCERRADO</v>
          </cell>
        </row>
        <row r="8">
          <cell r="A8">
            <v>1414</v>
          </cell>
          <cell r="B8" t="str">
            <v xml:space="preserve">50900.000072/2021-14 20161222 </v>
          </cell>
          <cell r="C8" t="str">
            <v>PRESTAÇÃO DE SERVIÇOS DE AUDITORIA EXTERNA</v>
          </cell>
          <cell r="D8" t="str">
            <v xml:space="preserve">2.205.030.000 - AUDITORIA </v>
          </cell>
          <cell r="E8" t="str">
            <v>AUDIPLAC - AUDITORIA E ASSESSORIA CONTRÁBIL S/S.</v>
          </cell>
          <cell r="F8" t="str">
            <v>41.396.359/0001-07</v>
          </cell>
          <cell r="G8" t="str">
            <v>41/2016</v>
          </cell>
          <cell r="H8" t="str">
            <v>4º ADITIVO AO CONTRATO
041/2016</v>
          </cell>
          <cell r="I8" t="str">
            <v>DIRPRE</v>
          </cell>
          <cell r="J8" t="str">
            <v>AUDINT</v>
          </cell>
          <cell r="K8">
            <v>43789</v>
          </cell>
          <cell r="L8" t="str">
            <v>Lei 8.666/93</v>
          </cell>
          <cell r="M8">
            <v>44155</v>
          </cell>
          <cell r="N8">
            <v>20153.05</v>
          </cell>
          <cell r="O8" t="str">
            <v>ENCERRADO</v>
          </cell>
        </row>
        <row r="9">
          <cell r="A9">
            <v>1415</v>
          </cell>
          <cell r="B9" t="str">
            <v>50900.000072/2021-14 20161222</v>
          </cell>
          <cell r="C9" t="str">
            <v>PRESTAÇÃO DE SERVIÇOS DE AUDITORIA EXTERNA</v>
          </cell>
          <cell r="D9" t="str">
            <v xml:space="preserve">2.205.030.000 - AUDITORIA </v>
          </cell>
          <cell r="E9" t="str">
            <v>AUDIPLAC - AUDITORIA E ASSESSORIA CONTRÁBIL S/S.</v>
          </cell>
          <cell r="F9" t="str">
            <v>41.396.359/0001-07</v>
          </cell>
          <cell r="G9" t="str">
            <v>41/2016</v>
          </cell>
          <cell r="H9" t="str">
            <v>5º ADITIVO AO CONTRATO
041/2016</v>
          </cell>
          <cell r="I9" t="str">
            <v>DIRPRE</v>
          </cell>
          <cell r="J9" t="str">
            <v>AUDINT</v>
          </cell>
          <cell r="K9">
            <v>44098</v>
          </cell>
          <cell r="L9" t="str">
            <v>Lei 8.666/93</v>
          </cell>
          <cell r="M9">
            <v>44520</v>
          </cell>
          <cell r="N9">
            <v>20153.05</v>
          </cell>
          <cell r="O9" t="str">
            <v>ENCERRADO</v>
          </cell>
        </row>
        <row r="10">
          <cell r="A10">
            <v>2023</v>
          </cell>
          <cell r="B10" t="str">
            <v>50900.000563/2020-84 20161248</v>
          </cell>
          <cell r="C10" t="str">
            <v>PRESTAÇÃO DE SERVIÇOS DE DISTRIBUIÇÃO, PELA CONTRATADA, DE PUBLICIDADE LEGAL IMPRESSA OU/E ELETRÔNICA</v>
          </cell>
          <cell r="D10" t="str">
            <v>2.205.050.100 - PUBLICIDADE LEGAL</v>
          </cell>
          <cell r="E10" t="str">
            <v>EMPRESA BRASIL DE COMUNICAÇÃO S/A - EBC</v>
          </cell>
          <cell r="F10" t="str">
            <v>09.168.704/0001-42</v>
          </cell>
          <cell r="G10" t="str">
            <v>02/2017</v>
          </cell>
          <cell r="H10" t="str">
            <v>3º ADITIVO
02/2017</v>
          </cell>
          <cell r="I10" t="str">
            <v>DIRPRE</v>
          </cell>
          <cell r="J10" t="str">
            <v>GABPRE</v>
          </cell>
          <cell r="K10">
            <v>43913</v>
          </cell>
          <cell r="L10" t="str">
            <v>Lei 8.666/93
DISPENSA</v>
          </cell>
          <cell r="M10">
            <v>44284</v>
          </cell>
          <cell r="N10">
            <v>200000</v>
          </cell>
          <cell r="O10" t="str">
            <v>ENCERRADO</v>
          </cell>
        </row>
        <row r="11">
          <cell r="A11">
            <v>2024</v>
          </cell>
          <cell r="B11" t="str">
            <v>50900.000563/2020-84 20161248</v>
          </cell>
          <cell r="C11" t="str">
            <v>PRESTAÇÃO DE SERVIÇOS DE DISTRIBUIÇÃO, PELA CONTRATADA, DE PUBLICIDADE LEGAL IMPRESSA OU/E ELETRÔNICA</v>
          </cell>
          <cell r="D11" t="str">
            <v>2.205.050.100 - PUBLICIDADE LEGAL</v>
          </cell>
          <cell r="E11" t="str">
            <v>EMPRESA BRASIL DE COMUNICAÇÃO S.A. - EBC</v>
          </cell>
          <cell r="F11" t="str">
            <v>09.168.704/0001-42</v>
          </cell>
          <cell r="G11" t="str">
            <v>02/2017</v>
          </cell>
          <cell r="H11" t="str">
            <v>4º ADITIVO
02/2017</v>
          </cell>
          <cell r="I11" t="str">
            <v>DIRPRE</v>
          </cell>
          <cell r="J11" t="str">
            <v>GABPRE</v>
          </cell>
          <cell r="K11">
            <v>44284</v>
          </cell>
          <cell r="L11" t="str">
            <v>Lei 8.666/93
DISPENSA</v>
          </cell>
          <cell r="M11">
            <v>44649</v>
          </cell>
          <cell r="N11">
            <v>200000</v>
          </cell>
          <cell r="O11" t="str">
            <v>ENCERRADO</v>
          </cell>
        </row>
        <row r="12">
          <cell r="A12">
            <v>2025</v>
          </cell>
          <cell r="B12" t="str">
            <v>50900.000563/2020-84 20161248-1000</v>
          </cell>
          <cell r="C12" t="str">
            <v>PRESTAÇÃO DE SERVIÇOS DE DISTRIBUIÇÃO, PELA CONTRATADA, DE PUBLICIDADE LEGAL IMPRESSA OU/E ELETRÔNICA</v>
          </cell>
          <cell r="D12" t="str">
            <v>2.205.050.100 - PUBLICIDADE LEGAL</v>
          </cell>
          <cell r="E12" t="str">
            <v>EMPRESA BRASIL DE COMUNICAÇÃO S.A. - EBC</v>
          </cell>
          <cell r="F12" t="str">
            <v>09.168.704/0001-42</v>
          </cell>
          <cell r="G12" t="str">
            <v>02/2017</v>
          </cell>
          <cell r="H12" t="str">
            <v xml:space="preserve">5º ADITIVO
02/2017
</v>
          </cell>
          <cell r="I12" t="str">
            <v>DIRPRE</v>
          </cell>
          <cell r="J12" t="str">
            <v>GABPRE</v>
          </cell>
          <cell r="K12">
            <v>44413</v>
          </cell>
          <cell r="L12" t="str">
            <v>Lei 8.666/93
DISPENSA</v>
          </cell>
          <cell r="M12">
            <v>44649</v>
          </cell>
          <cell r="N12">
            <v>250000</v>
          </cell>
          <cell r="O12" t="str">
            <v>ENCERRADO</v>
          </cell>
        </row>
        <row r="13">
          <cell r="A13">
            <v>2093</v>
          </cell>
          <cell r="B13" t="str">
            <v>50900.000537/2020-56 20160697-9</v>
          </cell>
          <cell r="C13" t="str">
            <v>CONTRATAÇÃO DE SERVIÇOS TÉCNICOS ESPECIALIZADOS EM VIDEOMONITORAMENTO CFTV PARA ADEQUAÇÃO CORRETIVA, PREVENTIVA, SERVIÇOS DE SUPORTE TÉCNICO E SUBSTITUIÇÃO DE PEÇAS E COMPONENTES NA COMPANHIA DOCAS DO CEARÁ.</v>
          </cell>
          <cell r="D13" t="str">
            <v xml:space="preserve">2.205.900.000 - OUTROS SERVIÇOS DE TERCEIROS </v>
          </cell>
          <cell r="E13" t="str">
            <v>ISRABRAS SISTEMAS DE SEGURANÇA INTEGRADOS LTDA</v>
          </cell>
          <cell r="F13" t="str">
            <v>09.124.795/0001-14</v>
          </cell>
          <cell r="G13" t="str">
            <v>09/2017</v>
          </cell>
          <cell r="H13" t="str">
            <v>3º ADITIVO - CONT. Nº 09/17</v>
          </cell>
          <cell r="I13" t="str">
            <v>DIEGEP</v>
          </cell>
          <cell r="J13" t="str">
            <v>CODTEI</v>
          </cell>
          <cell r="K13">
            <v>43738</v>
          </cell>
          <cell r="L13" t="str">
            <v>Lei 8.666/93 
PE Nº 002/2017</v>
          </cell>
          <cell r="M13">
            <v>44104</v>
          </cell>
          <cell r="N13">
            <v>1764632.72</v>
          </cell>
          <cell r="O13" t="str">
            <v>ENCERRADO</v>
          </cell>
        </row>
        <row r="14">
          <cell r="A14">
            <v>2094</v>
          </cell>
          <cell r="B14" t="str">
            <v>50900.000537/2020-56 20160697</v>
          </cell>
          <cell r="C14" t="str">
            <v>CONTRATAÇÃO DE SERVIÇOS TÉCNICOS ESPECIALIZADOS EM VIDEOMONITORAMENTO CFTV PARA ADEQUAÇÃO CORRETIVA, PREVENTIVA, SERVIÇOS DE SUPORTE TÉCNICO E SUBSTITUIÇÃO DE PEÇAS E COMPONENTES NA COMPANHIA DOCAS DO CEARÁ.</v>
          </cell>
          <cell r="D14" t="str">
            <v xml:space="preserve">2.205.900.000 - OUTROS SERVIÇOS DE TERCEIROS </v>
          </cell>
          <cell r="E14" t="str">
            <v>ISRABRAS SISTEMAS DE SEGURANÇA INTEGRADOS LTDA</v>
          </cell>
          <cell r="F14" t="str">
            <v>09.124.795/0001-14</v>
          </cell>
          <cell r="G14" t="str">
            <v>09/2017</v>
          </cell>
          <cell r="H14" t="str">
            <v>4º ADITIVO AO CONTRATO
09/2017</v>
          </cell>
          <cell r="I14" t="str">
            <v>DIEGEP</v>
          </cell>
          <cell r="J14" t="str">
            <v>CODTEI</v>
          </cell>
          <cell r="K14">
            <v>44103</v>
          </cell>
          <cell r="L14" t="str">
            <v>Lei 8.666/93 
PE Nº 002/2017</v>
          </cell>
          <cell r="M14">
            <v>44468</v>
          </cell>
          <cell r="N14">
            <v>1764632.72</v>
          </cell>
          <cell r="O14" t="str">
            <v>ENCERRADO</v>
          </cell>
        </row>
        <row r="15">
          <cell r="A15">
            <v>2095</v>
          </cell>
          <cell r="B15" t="str">
            <v>50900.000537/2020-56 20160697</v>
          </cell>
          <cell r="C15" t="str">
            <v>CONTRATAÇÃO DE SERVIÇOS TÉCNICOS ESPECIALIZADOS EM VIDEOMONITORAMENTO CFTV PARA ADEQUAÇÃO CORRETIVA, PREVENTIVA, SERVIÇOS DE SUPORTE TÉCNICO E SUBSTITUIÇÃO DE PEÇAS E COMPONENTES NA COMPANHIA DOCAS DO CEARÁ.</v>
          </cell>
          <cell r="D15" t="str">
            <v xml:space="preserve">2.205.900.000 - OUTROS SERVIÇOS DE TERCEIROS </v>
          </cell>
          <cell r="E15" t="str">
            <v>ISRABRAS SISTEMAS DE SEGURANÇA INTEGRADOS LTDA</v>
          </cell>
          <cell r="F15" t="str">
            <v>09.124.795/0001-14</v>
          </cell>
          <cell r="G15" t="str">
            <v>09/2017</v>
          </cell>
          <cell r="H15" t="str">
            <v>5º ADITIVO AO CONTRATO
09/2017</v>
          </cell>
          <cell r="I15" t="str">
            <v>DIEGEP</v>
          </cell>
          <cell r="J15" t="str">
            <v>CODTEI</v>
          </cell>
          <cell r="K15">
            <v>44469</v>
          </cell>
          <cell r="L15" t="str">
            <v>Lei 8.666/93 
PE Nº 002/2017</v>
          </cell>
          <cell r="M15">
            <v>44834</v>
          </cell>
          <cell r="N15">
            <v>1764632.72</v>
          </cell>
          <cell r="O15" t="str">
            <v>ENCERRADO</v>
          </cell>
        </row>
        <row r="16">
          <cell r="A16">
            <v>2096</v>
          </cell>
          <cell r="B16" t="str">
            <v>50900.000537/2020-56 20160697</v>
          </cell>
          <cell r="C16" t="str">
            <v>CONTRATAÇÃO DE SERVIÇOS TÉCNICOS ESPECIALIZADOS EM VIDEOMONITORAMENTO CFTV PARA ADEQUAÇÃO CORRETIVA, PREVENTIVA, SERVIÇOS DE SUPORTE TÉCNICO E SUBSTITUIÇÃO DE PEÇAS E COMPONENTES NA COMPANHIA DOCAS DO CEARÁ.</v>
          </cell>
          <cell r="D16" t="str">
            <v xml:space="preserve">2.205.900.000 - OUTROS SERVIÇOS DE TERCEIROS </v>
          </cell>
          <cell r="E16" t="str">
            <v>ISRABRAS SISTEMAS DE SEGURANÇA INTEGRADOS LTDA</v>
          </cell>
          <cell r="F16" t="str">
            <v>09.124.795/0001-14</v>
          </cell>
          <cell r="G16" t="str">
            <v>09/2017</v>
          </cell>
          <cell r="H16" t="str">
            <v>6º ADITIVO AO CONTRATO
09/2017</v>
          </cell>
          <cell r="I16" t="str">
            <v>DIEGEP</v>
          </cell>
          <cell r="J16" t="str">
            <v>CODGUA 
CODTEI</v>
          </cell>
          <cell r="K16">
            <v>44834</v>
          </cell>
          <cell r="L16" t="str">
            <v>Lei 8.666/93 
PE Nº 002/2017</v>
          </cell>
          <cell r="M16">
            <v>45199</v>
          </cell>
          <cell r="N16">
            <v>1764632.72</v>
          </cell>
          <cell r="O16" t="str">
            <v>ENCERRADO</v>
          </cell>
        </row>
        <row r="17">
          <cell r="A17">
            <v>2143</v>
          </cell>
          <cell r="B17" t="str">
            <v>50900.000010/2021-11 20170389</v>
          </cell>
          <cell r="C17" t="str">
            <v>PRESTAÇÃO DE SERVIÇOS DE ASSESSORIA CONTÁBIL AO CONSELHO FISCAL DA CDC DA COMPANHIA DOCAS DO CEARÁ</v>
          </cell>
          <cell r="D17" t="str">
            <v xml:space="preserve">2.205.030.000 - AUDITORIA </v>
          </cell>
          <cell r="E17" t="str">
            <v>CONTROLLER AUDITORIA E ASSESSORIA CONTÁBIL S/S</v>
          </cell>
          <cell r="F17" t="str">
            <v>23.562.663/001-03</v>
          </cell>
          <cell r="G17" t="str">
            <v>14/2017</v>
          </cell>
          <cell r="H17" t="str">
            <v>3º ADITIVO
014/2017</v>
          </cell>
          <cell r="I17" t="str">
            <v>DIRPRE</v>
          </cell>
          <cell r="J17" t="str">
            <v>AUDINT</v>
          </cell>
          <cell r="K17">
            <v>43963</v>
          </cell>
          <cell r="L17" t="str">
            <v>Lei 8.666/93
PE Nº 06/2017</v>
          </cell>
          <cell r="M17">
            <v>44341</v>
          </cell>
          <cell r="N17">
            <v>13800</v>
          </cell>
          <cell r="O17" t="str">
            <v>ENCERRADO</v>
          </cell>
        </row>
        <row r="18">
          <cell r="A18">
            <v>2144</v>
          </cell>
          <cell r="B18" t="str">
            <v>50900.000010/2021-11 20170389</v>
          </cell>
          <cell r="C18" t="str">
            <v>PRESTAÇÃO DE SERVIÇOS DE ASSESSORIA CONTÁBIL AO CONSELHO FISCAL DA CDC DA COMPANHIA DOCAS DO CEARÁ</v>
          </cell>
          <cell r="D18" t="str">
            <v xml:space="preserve">2.205.030.000 - AUDITORIA </v>
          </cell>
          <cell r="E18" t="str">
            <v>CONTROLLER AUDITORIA E ASSESSORIA CONTÁBIL S/S</v>
          </cell>
          <cell r="F18" t="str">
            <v>23.562.663/001-03</v>
          </cell>
          <cell r="G18" t="str">
            <v>14/2017</v>
          </cell>
          <cell r="H18" t="str">
            <v>4º ADITIVO
014/2017</v>
          </cell>
          <cell r="I18" t="str">
            <v>DIRPRE</v>
          </cell>
          <cell r="J18" t="str">
            <v>AUDINT</v>
          </cell>
          <cell r="K18">
            <v>44315</v>
          </cell>
          <cell r="L18" t="str">
            <v>Lei 8.666/93
PE Nº 06/2017</v>
          </cell>
          <cell r="M18">
            <v>44706</v>
          </cell>
          <cell r="N18">
            <v>13800</v>
          </cell>
          <cell r="O18" t="str">
            <v>ENCERRADO</v>
          </cell>
        </row>
        <row r="19">
          <cell r="A19">
            <v>2194</v>
          </cell>
          <cell r="B19" t="str">
            <v>50900.000595/2020-80  20170765-1004</v>
          </cell>
          <cell r="C19" t="str">
            <v>PRESTAÇÃO DE SERVIÇOS DE RESERVA, EMISSÃO, MARCAÇÃO, REMARCAÇÃO, ENDOSSO E REEMBOLSO DE PASSAGENS AÉREAS NACIONAIS E INTERNACIONAIS DESTINADAS AOS SERVIDORES, MEMBROS DO CONSELHO E CONVIDADOS EVENTUAIS QUANDO EM VIAGENS A SERVIÇO DA COMPANHIA DOCAS DO CEARÁ.</v>
          </cell>
          <cell r="D19" t="str">
            <v xml:space="preserve">2.290.080.100 - VIAGENS NO PAÍS </v>
          </cell>
          <cell r="E19" t="str">
            <v>P &amp; P TURISMO EIRELLI</v>
          </cell>
          <cell r="F19" t="str">
            <v>06.955.770/0001-74</v>
          </cell>
          <cell r="G19" t="str">
            <v>19/2017</v>
          </cell>
          <cell r="H19" t="str">
            <v>4º ADITIVO AO CONTRATO 19/2017</v>
          </cell>
          <cell r="I19" t="str">
            <v>DIRPRE</v>
          </cell>
          <cell r="J19" t="str">
            <v>APOLOG</v>
          </cell>
          <cell r="K19">
            <v>44008</v>
          </cell>
          <cell r="L19" t="str">
            <v>Lei 8.666/93 
PE Nº 008/2017</v>
          </cell>
          <cell r="M19">
            <v>44395</v>
          </cell>
          <cell r="N19">
            <v>363000</v>
          </cell>
          <cell r="O19" t="str">
            <v>ENCERRADO</v>
          </cell>
        </row>
        <row r="20">
          <cell r="A20">
            <v>2195</v>
          </cell>
          <cell r="B20" t="str">
            <v>50900.000595/2020-80  20170765-1004</v>
          </cell>
          <cell r="C20" t="str">
            <v>PRESTAÇÃO DE SERVIÇOS DE RESERVA, EMISSÃO, MARCAÇÃO, REMARCAÇÃO, ENDOSSO E REEMBOLSO DE PASSAGENS AÉREAS NACIONAIS E INTERNACIONAIS DESTINADAS AOS SERVIDORES, MEMBROS DO CONSELHO E CONVIDADOS EVENTUAIS QUANDO EM VIAGENS A SERVIÇO DA COMPANHIA DOCAS DO CEARÁ.</v>
          </cell>
          <cell r="D20" t="str">
            <v xml:space="preserve">2.290.080.100 - VIAGENS NO PAÍS </v>
          </cell>
          <cell r="E20" t="str">
            <v>P &amp; P TURISMO EIRELLI</v>
          </cell>
          <cell r="F20" t="str">
            <v>06.955.770/0001-74</v>
          </cell>
          <cell r="G20" t="str">
            <v>19/2017</v>
          </cell>
          <cell r="H20" t="str">
            <v>5º ADITIVO AO CONTRATO 19/2017</v>
          </cell>
          <cell r="I20" t="str">
            <v>DIRPRE</v>
          </cell>
          <cell r="J20" t="str">
            <v>APOLOG</v>
          </cell>
          <cell r="K20">
            <v>44315</v>
          </cell>
          <cell r="L20" t="str">
            <v>Lei 8.666/93 
PE Nº 008/2017</v>
          </cell>
          <cell r="M20">
            <v>44760</v>
          </cell>
          <cell r="N20">
            <v>288000</v>
          </cell>
          <cell r="O20" t="str">
            <v>ENCERRADO</v>
          </cell>
        </row>
        <row r="21">
          <cell r="A21">
            <v>2272</v>
          </cell>
          <cell r="B21" t="str">
            <v>50900.000692/2021-53 20171367</v>
          </cell>
          <cell r="C21" t="str">
            <v>SERVIÇOS DE TELEFONIA FIXA E MÓVEL LOCAL, INTERNACIONAL E TRANSMISSÃO DE DADOS 3G.</v>
          </cell>
          <cell r="D21" t="str">
            <v xml:space="preserve">2.290.040.000 ‐ COMUNICAÇÕES </v>
          </cell>
          <cell r="E21" t="str">
            <v>OI MÓVEL S/A</v>
          </cell>
          <cell r="F21" t="str">
            <v>05.423.963/0001-11</v>
          </cell>
          <cell r="G21" t="str">
            <v>27/2017</v>
          </cell>
          <cell r="H21" t="str">
            <v>2º ADITIVO AO CONTRATO 27/2017</v>
          </cell>
          <cell r="I21" t="str">
            <v>DIAFIN</v>
          </cell>
          <cell r="J21" t="str">
            <v>COADMI</v>
          </cell>
          <cell r="K21">
            <v>43788</v>
          </cell>
          <cell r="L21" t="str">
            <v>Lei 8.666/93 
PE Nº 012/2017</v>
          </cell>
          <cell r="M21">
            <v>44155</v>
          </cell>
          <cell r="N21">
            <v>107649</v>
          </cell>
          <cell r="O21" t="str">
            <v>ENCERRADO</v>
          </cell>
        </row>
        <row r="22">
          <cell r="A22">
            <v>2273</v>
          </cell>
          <cell r="B22" t="str">
            <v>50900.000692/2021-53 20171367</v>
          </cell>
          <cell r="C22" t="str">
            <v>SERVIÇOS DE TELEFONIA FIXA E MÓVEL LOCAL, INTERNACIONAL E TRANSMISSÃO DE DADOS 3G.</v>
          </cell>
          <cell r="D22" t="str">
            <v xml:space="preserve">2.290.040.000 ‐ COMUNICAÇÕES </v>
          </cell>
          <cell r="E22" t="str">
            <v>OI MÓVEL S/A</v>
          </cell>
          <cell r="F22" t="str">
            <v>05.423.963/0001-11</v>
          </cell>
          <cell r="G22" t="str">
            <v>27/2017</v>
          </cell>
          <cell r="H22" t="str">
            <v>3º ADITIVO AO CONTRATO 27/2017</v>
          </cell>
          <cell r="I22" t="str">
            <v>DIAFIN</v>
          </cell>
          <cell r="J22" t="str">
            <v>COADMI</v>
          </cell>
          <cell r="K22">
            <v>44154</v>
          </cell>
          <cell r="L22" t="str">
            <v>Lei 8.666/93 
PE Nº 012/2017</v>
          </cell>
          <cell r="M22">
            <v>44520</v>
          </cell>
          <cell r="N22">
            <v>111093.75999999999</v>
          </cell>
          <cell r="O22" t="str">
            <v>ENCERRADO</v>
          </cell>
        </row>
        <row r="23">
          <cell r="A23">
            <v>2274</v>
          </cell>
          <cell r="B23" t="str">
            <v>50900.000692/2021-53 20171367</v>
          </cell>
          <cell r="C23" t="str">
            <v>CONTRATAÇÃO DE EMPRESA PARA A PRESTAÇÃO DE SERVIÇOS DE TELEFONIA FIXA E MÓVEL LOCAL, INTERURBANA, INTERNACIONAL E TRANSMISSÃO DE DADOS 3G PARA A COMPANHIA DOCAS DO CEARÁ.</v>
          </cell>
          <cell r="D23" t="str">
            <v xml:space="preserve">2.290.040.000 ‐ COMUNICAÇÕES </v>
          </cell>
          <cell r="E23" t="str">
            <v>OI MÓVEL S/A</v>
          </cell>
          <cell r="F23" t="str">
            <v>05.423.963/0001-11</v>
          </cell>
          <cell r="G23" t="str">
            <v>27/2017</v>
          </cell>
          <cell r="H23" t="str">
            <v>4º ADITIVO AO CONTRATO 27/2017</v>
          </cell>
          <cell r="I23" t="str">
            <v>DIAFIN</v>
          </cell>
          <cell r="J23" t="str">
            <v>COADMI</v>
          </cell>
          <cell r="K23">
            <v>44519</v>
          </cell>
          <cell r="L23" t="str">
            <v>Lei 8.666/93 
PE Nº 012/2017</v>
          </cell>
          <cell r="M23">
            <v>44885</v>
          </cell>
          <cell r="N23">
            <v>111093.75999999999</v>
          </cell>
          <cell r="O23" t="str">
            <v>ENCERRADO</v>
          </cell>
        </row>
        <row r="24">
          <cell r="A24">
            <v>3133</v>
          </cell>
          <cell r="B24" t="str">
            <v>50900.000661/2020-11 20171545</v>
          </cell>
          <cell r="C24" t="str">
            <v>PRESTAÇÃO DE SERVIÇOS DE MANUTENÇÃO ELÉTRICA E MECÂNICA, COM MÃO DE OBRA E COM FORNECIMENTO DE MATERIAL, EQUIPAMENTO, EPI E FERRAMENTAS, PARA A COMPANHIA DOCAS DO CEARÁ - CDC</v>
          </cell>
          <cell r="D24" t="str">
            <v xml:space="preserve">2.205.900.000 - OUTROS SERVIÇOS DE TERCEIROS </v>
          </cell>
          <cell r="E24" t="str">
            <v>D 8 PAVIMENTAÇÃO E CONSTRUÇÃO LTDA - ME</v>
          </cell>
          <cell r="F24" t="str">
            <v>73.456.782/0001-41</v>
          </cell>
          <cell r="G24" t="str">
            <v>13/2018</v>
          </cell>
          <cell r="H24" t="str">
            <v>3º ADITIVO AO CONTRATO 013/2018</v>
          </cell>
          <cell r="I24" t="str">
            <v>DIEGEP</v>
          </cell>
          <cell r="J24" t="str">
            <v>CODMEM</v>
          </cell>
          <cell r="K24">
            <v>43980</v>
          </cell>
          <cell r="L24" t="str">
            <v>Lei 8.666/93 
PE Nº 004/2018</v>
          </cell>
          <cell r="M24">
            <v>44347</v>
          </cell>
          <cell r="N24">
            <v>3415000</v>
          </cell>
          <cell r="O24" t="str">
            <v>ENCERRADO</v>
          </cell>
        </row>
        <row r="25">
          <cell r="A25">
            <v>3202</v>
          </cell>
          <cell r="B25" t="str">
            <v>50900.000137/2021-21 20171481-1001</v>
          </cell>
          <cell r="C25" t="str">
            <v>PRESTAÇÃO DE SERVIÇOS DE MANUTENÇÃO PREVENTIVA E CORRETIVA, COM SUBSTITUIÇÃO DE PEÇAS, NOS APARELHOS CONDICIONADORES DE AR INSTALADOS NA COMPANHIA DOCAS DO CEARÁ</v>
          </cell>
          <cell r="D25" t="str">
            <v xml:space="preserve">2.205.900.000 - OUTROS SERVIÇOS DE TERCEIROS </v>
          </cell>
          <cell r="E25" t="str">
            <v>GELAR REFRIGERAÇÃO COMERCIAL EIRELI</v>
          </cell>
          <cell r="F25" t="str">
            <v>11.805.967/0001-67</v>
          </cell>
          <cell r="G25" t="str">
            <v>20/2018</v>
          </cell>
          <cell r="H25" t="str">
            <v>2º ADITIVO AO CONTRATO 20/2018</v>
          </cell>
          <cell r="I25" t="str">
            <v>DIEGEP</v>
          </cell>
          <cell r="J25" t="str">
            <v>CODMEM</v>
          </cell>
          <cell r="K25">
            <v>44020</v>
          </cell>
          <cell r="L25" t="str">
            <v>Lei 8.666/93 
PE Nº 007/2018</v>
          </cell>
          <cell r="M25">
            <v>44390</v>
          </cell>
          <cell r="N25">
            <v>229257.21</v>
          </cell>
          <cell r="O25" t="str">
            <v>ENCERRADO</v>
          </cell>
        </row>
        <row r="26">
          <cell r="A26">
            <v>3203</v>
          </cell>
          <cell r="B26" t="str">
            <v>50900.000137/2021-21 20171481</v>
          </cell>
          <cell r="C26" t="str">
            <v>PRESTAÇÃO DE SERVIÇOS DE MANUTENÇÃO PREVENTIVA E CORRETIVA, COM SUBSTITUIÇÃO DE PEÇAS, NOS APARELHOS CONDICIONADORES DE AR INSTALADOS NA COMPANHIA DOCAS DO CEARÁ</v>
          </cell>
          <cell r="D26" t="str">
            <v xml:space="preserve">2.205.900.000 - OUTROS SERVIÇOS DE TERCEIROS </v>
          </cell>
          <cell r="E26" t="str">
            <v>GELAR REFRIGERAÇÃO COMERCIAL EIRELI</v>
          </cell>
          <cell r="F26" t="str">
            <v>11.805.967/0001-67</v>
          </cell>
          <cell r="G26" t="str">
            <v>20/2018</v>
          </cell>
          <cell r="H26" t="str">
            <v>3º ADITIVO AO CONTRATO 
20/2018</v>
          </cell>
          <cell r="I26" t="str">
            <v>DIEGEP</v>
          </cell>
          <cell r="J26" t="str">
            <v>CODMEM</v>
          </cell>
          <cell r="K26">
            <v>44390</v>
          </cell>
          <cell r="L26" t="str">
            <v>Lei 8.666/93 
PE Nº 007/2018</v>
          </cell>
          <cell r="M26">
            <v>44755</v>
          </cell>
          <cell r="N26">
            <v>228731.17</v>
          </cell>
          <cell r="O26" t="str">
            <v>ENCERRADO</v>
          </cell>
        </row>
        <row r="27">
          <cell r="A27">
            <v>3252</v>
          </cell>
          <cell r="B27" t="str">
            <v>50900.000157/2021-01 20181066</v>
          </cell>
          <cell r="C27" t="str">
            <v>PRESTAÇÃO DE SERVIÇOS DE INFORMATIVOS DE PUBLICAÇÕES EM DIÁRIOS DE JUSTIÇA PARA A COMPANHIA DOCAS DO CEARÁ</v>
          </cell>
          <cell r="D27" t="str">
            <v xml:space="preserve">2.205.900.000 - OUTROS SERVIÇOS DE TERCEIROS </v>
          </cell>
          <cell r="E27" t="str">
            <v>WEBJUR PROCESSAMENTO DE DADOS</v>
          </cell>
          <cell r="F27" t="str">
            <v>09.400.465/0001-04</v>
          </cell>
          <cell r="G27" t="str">
            <v>25/2018</v>
          </cell>
          <cell r="H27" t="str">
            <v>2º ADITIVO AO CONTRATO 25/2018</v>
          </cell>
          <cell r="I27" t="str">
            <v>DIRPRE</v>
          </cell>
          <cell r="J27" t="str">
            <v>CODJUR</v>
          </cell>
          <cell r="K27">
            <v>44033</v>
          </cell>
          <cell r="L27" t="str">
            <v>Lei 13.303/2016 CONTRATAÇÃO DIRETA DISPENSA DE LICITAÇÃO</v>
          </cell>
          <cell r="M27">
            <v>44431</v>
          </cell>
          <cell r="N27">
            <v>599.4</v>
          </cell>
          <cell r="O27" t="str">
            <v>ENCERRADO</v>
          </cell>
        </row>
        <row r="28">
          <cell r="A28">
            <v>3253</v>
          </cell>
          <cell r="B28" t="str">
            <v>50900.000157/2021-01 20181066-1000</v>
          </cell>
          <cell r="C28" t="str">
            <v>PRESTAÇÃO DE SERVIÇOS DE INFORMATIVOS DE PUBLICAÇÕES EM DIÁRIOS DE JUSTIÇA PARA A COMPANHIA DOCAS DO CEARÁ</v>
          </cell>
          <cell r="D28" t="str">
            <v xml:space="preserve">2.205.900.000 - OUTROS SERVIÇOS DE TERCEIROS </v>
          </cell>
          <cell r="E28" t="str">
            <v>WEBJUR PROCESSAMENTO DE DADOS</v>
          </cell>
          <cell r="F28" t="str">
            <v>09.400.465/0001-04</v>
          </cell>
          <cell r="G28" t="str">
            <v>25/2018</v>
          </cell>
          <cell r="H28" t="str">
            <v>3º ADITIVO AO CONTRATO 25/2018</v>
          </cell>
          <cell r="I28" t="str">
            <v>DIRPRE</v>
          </cell>
          <cell r="J28" t="str">
            <v>CODJUR</v>
          </cell>
          <cell r="K28">
            <v>44341</v>
          </cell>
          <cell r="L28" t="str">
            <v>Lei 13.303/2016 CONTRATAÇÃO DIRETA DISPENSA DE LICITAÇÃO</v>
          </cell>
          <cell r="M28">
            <v>44796</v>
          </cell>
          <cell r="N28">
            <v>599.4</v>
          </cell>
          <cell r="O28" t="str">
            <v>ENCERRADO</v>
          </cell>
        </row>
        <row r="29">
          <cell r="A29">
            <v>3254</v>
          </cell>
          <cell r="B29" t="str">
            <v>50900.000157/2021-01 20181066-1000</v>
          </cell>
          <cell r="C29" t="str">
            <v>PRESTAÇÃO DE SERVIÇOS DE INFORMATIVOS DE PUBLICAÇÕES EM DIÁRIOS DE JUSTIÇA PARA A COMPANHIA DOCAS DO CEARÁ</v>
          </cell>
          <cell r="D29" t="str">
            <v xml:space="preserve">2.205.900.000 - OUTROS SERVIÇOS DE TERCEIROS </v>
          </cell>
          <cell r="E29" t="str">
            <v>WEBJUR PROCESSAMENTO DE DADOS</v>
          </cell>
          <cell r="F29" t="str">
            <v>09.400.465/0001-04</v>
          </cell>
          <cell r="G29" t="str">
            <v>25/2018</v>
          </cell>
          <cell r="H29" t="str">
            <v>4º ADITIVO AO CONTRATO 25/2018</v>
          </cell>
          <cell r="I29" t="str">
            <v>DIRPRE</v>
          </cell>
          <cell r="J29" t="str">
            <v>CODJUR</v>
          </cell>
          <cell r="K29">
            <v>44770</v>
          </cell>
          <cell r="L29" t="str">
            <v>Lei 13.303/2016 CONTRATAÇÃO DIRETA DISPENSA DE LICITAÇÃO</v>
          </cell>
          <cell r="M29">
            <v>45161</v>
          </cell>
          <cell r="N29">
            <v>599.4</v>
          </cell>
          <cell r="O29" t="str">
            <v>ENCERRADO</v>
          </cell>
        </row>
        <row r="30">
          <cell r="A30">
            <v>3320</v>
          </cell>
          <cell r="B30" t="str">
            <v>50900.000603/2020-98 20181045</v>
          </cell>
          <cell r="C30" t="str">
            <v>PRESTAÇÃO DE SERVIÇOS DE MANUTENÇÃO PREVENTIVA E CORRETIVA DOS ELEVADORES DA ESTAÇÃO DE PASSAGEIROS E TERMINAL MARÍTIMO</v>
          </cell>
          <cell r="D30" t="str">
            <v xml:space="preserve">243190 - PRESTAÇÃO DE SERVIÇOS TÉCNICOS, ADMINISTRATIVOS E OPERACIONAIS </v>
          </cell>
          <cell r="E30" t="str">
            <v>ÔMEGA</v>
          </cell>
          <cell r="F30" t="str">
            <v>08.080.706/0001-12</v>
          </cell>
          <cell r="G30" t="str">
            <v>32/2018</v>
          </cell>
          <cell r="I30" t="str">
            <v>DIEGEP</v>
          </cell>
          <cell r="J30" t="str">
            <v>CODMEM</v>
          </cell>
          <cell r="K30">
            <v>43481</v>
          </cell>
          <cell r="L30" t="str">
            <v>Lei 13.303/2016 CONTRATAÇÃO DIRETA DISPENSA DE LICITAÇÃO</v>
          </cell>
          <cell r="M30">
            <v>45313</v>
          </cell>
          <cell r="N30">
            <v>79200</v>
          </cell>
          <cell r="O30" t="str">
            <v>ENCERRADO</v>
          </cell>
        </row>
        <row r="31">
          <cell r="A31">
            <v>3321</v>
          </cell>
          <cell r="B31" t="str">
            <v>50900.000603/2020-98 20181045</v>
          </cell>
          <cell r="C31" t="str">
            <v>PRESTAÇÃO DE SERVIÇOS DE MANUTENÇÃO PREVENTIVA E CORRETIVA DOS ELEVADORES DA ESTAÇÃO DE PASSAGEIROS E TERMINAL MARÍTIMO</v>
          </cell>
          <cell r="D31" t="str">
            <v xml:space="preserve">243190 - PRESTAÇÃO DE SERVIÇOS TÉCNICOS, ADMINISTRATIVOS E OPERACIONAIS </v>
          </cell>
          <cell r="E31" t="str">
            <v>ÔMEGA</v>
          </cell>
          <cell r="F31" t="str">
            <v>08.080.706/0001-12</v>
          </cell>
          <cell r="G31" t="str">
            <v>32/2018</v>
          </cell>
          <cell r="H31" t="str">
            <v>1º ADITIVO AO CONTRATO 32/2018</v>
          </cell>
          <cell r="I31" t="str">
            <v>DIEGEP</v>
          </cell>
          <cell r="J31" t="str">
            <v>CODMEM</v>
          </cell>
          <cell r="K31">
            <v>44911</v>
          </cell>
          <cell r="L31" t="str">
            <v>Lei 13.303/2016 CONTRATAÇÃO DIRETA DISPENSA DE LICITAÇÃO</v>
          </cell>
          <cell r="M31">
            <v>45312</v>
          </cell>
          <cell r="N31">
            <v>18150</v>
          </cell>
          <cell r="O31" t="str">
            <v>ENCERRADO</v>
          </cell>
        </row>
        <row r="32">
          <cell r="A32">
            <v>4031</v>
          </cell>
          <cell r="B32" t="str">
            <v>50900.000487/2020-15 20190054-1</v>
          </cell>
          <cell r="C32" t="str">
            <v>AQUISIÇÃO DE BOTIJÃO DE GÁS GLP DE 13KG, POR DEMANDA, PARA A CDC.</v>
          </cell>
          <cell r="D32" t="str">
            <v xml:space="preserve">2.204.039.000 - DEMAIS </v>
          </cell>
          <cell r="E32" t="str">
            <v>FRANÇA PINTO E CIA. LTDA - EPP</v>
          </cell>
          <cell r="F32" t="str">
            <v>15.589.293/0001-61</v>
          </cell>
          <cell r="G32" t="str">
            <v>03/2019</v>
          </cell>
          <cell r="H32" t="str">
            <v>1º ADITIVO AO CONTRATO 03/2019</v>
          </cell>
          <cell r="I32" t="str">
            <v>DIAFIN</v>
          </cell>
          <cell r="J32" t="str">
            <v>COADMI</v>
          </cell>
          <cell r="K32">
            <v>43907</v>
          </cell>
          <cell r="L32" t="str">
            <v>Lei 13.303/2016 CONTRATAÇÃO DIRETA DISPENSA DE LICITAÇÃO</v>
          </cell>
          <cell r="M32">
            <v>44311</v>
          </cell>
          <cell r="N32">
            <v>5110</v>
          </cell>
          <cell r="O32" t="str">
            <v>ENCERRADO</v>
          </cell>
        </row>
        <row r="33">
          <cell r="A33">
            <v>4032</v>
          </cell>
          <cell r="B33" t="str">
            <v>50900.000487/2020-15 20190054</v>
          </cell>
          <cell r="C33" t="str">
            <v>AQUISIÇÃO DE BOTIJÕES DE GÁS GLP DE 13KG, POR DEMANDA, PARA CDC.</v>
          </cell>
          <cell r="D33" t="str">
            <v xml:space="preserve">2.204.039.000 - DEMAIS </v>
          </cell>
          <cell r="E33" t="str">
            <v>FRANÇA PINTO E CIA LTDA - FORTGÁS</v>
          </cell>
          <cell r="F33" t="str">
            <v>15.589.293/0001-61</v>
          </cell>
          <cell r="G33" t="str">
            <v>03/2019</v>
          </cell>
          <cell r="H33" t="str">
            <v>2º ADITIVO AO CONTRATO 03/2019</v>
          </cell>
          <cell r="I33" t="str">
            <v>DIAFIN</v>
          </cell>
          <cell r="J33" t="str">
            <v>COADMI</v>
          </cell>
          <cell r="K33">
            <v>44259</v>
          </cell>
          <cell r="L33" t="str">
            <v>Lei 13.303/2016 CONTRATAÇÃO DIRETA DISPENSA DE LICITAÇÃO</v>
          </cell>
          <cell r="M33">
            <v>44676</v>
          </cell>
          <cell r="N33">
            <v>5110</v>
          </cell>
          <cell r="O33" t="str">
            <v>ENCERRADO</v>
          </cell>
        </row>
        <row r="34">
          <cell r="A34">
            <v>4033</v>
          </cell>
          <cell r="B34" t="str">
            <v>50900.000487/2020-15 20190054</v>
          </cell>
          <cell r="C34" t="str">
            <v>AQUISIÇÃO DE BOTIJÕES DE GÁS GLP DE 13KG, POR DEMANDA, PARA CDC.</v>
          </cell>
          <cell r="D34" t="str">
            <v xml:space="preserve">2.204.039.000 - DEMAIS </v>
          </cell>
          <cell r="E34" t="str">
            <v>FRANÇA PINTO E CIA LTDA - FORTGÁS</v>
          </cell>
          <cell r="F34" t="str">
            <v>15.589.293/0001-61</v>
          </cell>
          <cell r="G34" t="str">
            <v>03/2019</v>
          </cell>
          <cell r="H34" t="str">
            <v>3º ADITIVO AO CONTRATO 03/2019</v>
          </cell>
          <cell r="I34" t="str">
            <v>DIAFIN</v>
          </cell>
          <cell r="J34" t="str">
            <v>COADMI</v>
          </cell>
          <cell r="K34">
            <v>44638</v>
          </cell>
          <cell r="L34" t="str">
            <v>Lei 13.303/2016 CONTRATAÇÃO DIRETA DISPENSA DE LICITAÇÃO</v>
          </cell>
          <cell r="M34">
            <v>45041</v>
          </cell>
          <cell r="N34">
            <v>6903.4</v>
          </cell>
          <cell r="O34" t="str">
            <v>ENCERRADO</v>
          </cell>
        </row>
        <row r="35">
          <cell r="A35">
            <v>4034</v>
          </cell>
          <cell r="B35" t="str">
            <v>50900.000487/2020-15 20190054</v>
          </cell>
          <cell r="C35" t="str">
            <v>AQUISIÇÃO DE BOTIJÕES DE GÁS GLP DE 13KG, POR DEMANDA, PARA CDC.</v>
          </cell>
          <cell r="D35" t="str">
            <v xml:space="preserve">2.204.039.000 - DEMAIS </v>
          </cell>
          <cell r="E35" t="str">
            <v>FRANÇA PINTO E CIA LTDA - FORTGÁS</v>
          </cell>
          <cell r="F35" t="str">
            <v>15.589.293/0001-61</v>
          </cell>
          <cell r="G35" t="str">
            <v>03/2019</v>
          </cell>
          <cell r="H35" t="str">
            <v>4º ADITIVO AO CONTRATO 03/2019</v>
          </cell>
          <cell r="I35" t="str">
            <v>DIAFIN</v>
          </cell>
          <cell r="J35" t="str">
            <v>COADMI</v>
          </cell>
          <cell r="K35">
            <v>44949</v>
          </cell>
          <cell r="L35" t="str">
            <v>Lei 13.303/2016 CONTRATAÇÃO DIRETA DISPENSA DE LICITAÇÃO</v>
          </cell>
          <cell r="M35">
            <v>45407</v>
          </cell>
          <cell r="N35">
            <v>8159.9</v>
          </cell>
          <cell r="O35" t="str">
            <v>ENCERRADO</v>
          </cell>
        </row>
        <row r="36">
          <cell r="A36">
            <v>4041</v>
          </cell>
          <cell r="B36" t="str">
            <v>50900.000122/2020-82 20190077-1000</v>
          </cell>
          <cell r="C36" t="str">
            <v>PLANO FUNERÁRIO PARA EMPREGADOS, COMISSIONADOS E DIRETORES DA CDC - CONTRATO 04/2019</v>
          </cell>
          <cell r="D36" t="str">
            <v xml:space="preserve">2.201.900.000 ‐ OUTRAS DESPESAS DE PESSOAL </v>
          </cell>
          <cell r="E36" t="str">
            <v>ETHERNUS VELORIOS E SERVIÇOS FUNERÁRIOS - EPP</v>
          </cell>
          <cell r="F36" t="str">
            <v>08.742.087/0001-84</v>
          </cell>
          <cell r="G36" t="str">
            <v>04/2019</v>
          </cell>
          <cell r="H36" t="str">
            <v>1º ADITIVO AO CONTRATO 04/2019</v>
          </cell>
          <cell r="I36" t="str">
            <v>DIAFIN</v>
          </cell>
          <cell r="J36" t="str">
            <v>CODREH</v>
          </cell>
          <cell r="K36">
            <v>43875</v>
          </cell>
          <cell r="L36" t="str">
            <v>Lei 13.303/2016 CONTRATAÇÃO DIRETA DISPENSA DE LICITAÇÃO</v>
          </cell>
          <cell r="M36">
            <v>44301</v>
          </cell>
          <cell r="N36">
            <v>6458.4</v>
          </cell>
          <cell r="O36" t="str">
            <v>ENCERRADO</v>
          </cell>
        </row>
        <row r="37">
          <cell r="A37">
            <v>4042</v>
          </cell>
          <cell r="B37" t="str">
            <v>50900.000122/2020-82 20190077</v>
          </cell>
          <cell r="C37" t="str">
            <v>PLANO FUNERÁRIO PARA EMPREGADOS, COMISSIONADOS E DIRETORES DA CDC - CONTRATO 04/2019</v>
          </cell>
          <cell r="D37" t="str">
            <v xml:space="preserve">2.201.900.000 ‐ OUTRAS DESPESAS DE PESSOAL </v>
          </cell>
          <cell r="E37" t="str">
            <v>ETHERNUS VELORIOS E SERVIÇOS FUNERÁRIOS - EPP</v>
          </cell>
          <cell r="F37" t="str">
            <v>08.742.087/0001-84</v>
          </cell>
          <cell r="G37" t="str">
            <v>04/2019</v>
          </cell>
          <cell r="H37" t="str">
            <v>2º ADITIVO AO CONTRATO 04/2019</v>
          </cell>
          <cell r="I37" t="str">
            <v>DIAFIN</v>
          </cell>
          <cell r="J37" t="str">
            <v>CODREH</v>
          </cell>
          <cell r="K37">
            <v>44259</v>
          </cell>
          <cell r="L37" t="str">
            <v>Lei 13.303/2016 CONTRATAÇÃO DIRETA DISPENSA DE LICITAÇÃO</v>
          </cell>
          <cell r="M37">
            <v>44666</v>
          </cell>
          <cell r="N37">
            <v>6458.4</v>
          </cell>
          <cell r="O37" t="str">
            <v>ENCERRADO</v>
          </cell>
        </row>
        <row r="38">
          <cell r="A38">
            <v>4070</v>
          </cell>
          <cell r="B38" t="str">
            <v xml:space="preserve">50900.000604/2020-32 20190899-1 </v>
          </cell>
          <cell r="C38" t="str">
            <v>PRESTAÇÃO DE SERVIÇOS DE TELECOMUNICAÇÕES PARA IMPLEMENTAÇÃO, OPERAÇÃO E MANUTENÇÃO DE UM LINK DE ACESSO, SÍNCRONO, DEDICADO A INTERNET PARA A CDC.</v>
          </cell>
          <cell r="D38" t="str">
            <v xml:space="preserve">30.39210.26.126.0807.4103 - MANUTENÇÃO E ADEQUAÇÃO DE ATIVOS DE INFORMATICA, INFORMAÇÃO E TELEPROCESSAMENTO.
2.205.900.000 - OUTROS SERVIÇOS DE TERCEIROS </v>
          </cell>
          <cell r="E38" t="str">
            <v>FORTEL FORTALEZA TELECOMUNICAÇÕES LTDA</v>
          </cell>
          <cell r="F38" t="str">
            <v>06.809.941/0001-57</v>
          </cell>
          <cell r="G38" t="str">
            <v>07/2019</v>
          </cell>
          <cell r="I38" t="str">
            <v>DIEGEP</v>
          </cell>
          <cell r="J38" t="str">
            <v>CODTEI</v>
          </cell>
          <cell r="K38">
            <v>43630</v>
          </cell>
          <cell r="L38" t="str">
            <v>Lei 13.303/2016 CONTRATAÇÃO DIRETA DISPENSA DE LICITAÇÃO</v>
          </cell>
          <cell r="M38">
            <v>45473</v>
          </cell>
          <cell r="N38">
            <v>40998.18</v>
          </cell>
          <cell r="O38" t="str">
            <v>ENCERRADO</v>
          </cell>
        </row>
        <row r="39">
          <cell r="A39">
            <v>4071</v>
          </cell>
          <cell r="B39" t="str">
            <v xml:space="preserve">50900.000604/2020-32 20190899-1 </v>
          </cell>
          <cell r="C39" t="str">
            <v>PRESTAÇÃO DE SERVIÇOS DE TELECOMUNICAÇÕES PARA IMPLEMENTAÇÃO, OPERAÇÃO E MANUTENÇÃO DE UM LINK DE ACESSO, SÍNCRONO, DEDICADO A INTERNET PARA A CDC.</v>
          </cell>
          <cell r="D39" t="str">
            <v xml:space="preserve">30.39210.26.126.0807.4103 - MANUTENÇÃO E ADEQUAÇÃO DE ATIVOS DE INFORMATICA, INFORMAÇÃO E TELEPROCESSAMENTO.
2.205.900.000 - OUTROS SERVIÇOS DE TERCEIROS </v>
          </cell>
          <cell r="E39" t="str">
            <v>FORTEL FORTALEZA TELECOMUNICAÇÕES LTDA</v>
          </cell>
          <cell r="F39" t="str">
            <v>06.809.941/0001-57</v>
          </cell>
          <cell r="G39" t="str">
            <v>07/2019</v>
          </cell>
          <cell r="H39" t="str">
            <v>1º ADITIVO AO CONTRATO 07/2019</v>
          </cell>
          <cell r="I39" t="str">
            <v>DIEGEP</v>
          </cell>
          <cell r="J39" t="str">
            <v>CODTEI</v>
          </cell>
          <cell r="K39">
            <v>45076</v>
          </cell>
          <cell r="L39" t="str">
            <v>Lei 13.303/2016 CONTRATAÇÃO DIRETA DISPENSA DE LICITAÇÃO</v>
          </cell>
          <cell r="M39">
            <v>45473</v>
          </cell>
          <cell r="N39">
            <v>40998.18</v>
          </cell>
          <cell r="O39" t="str">
            <v>ENCERRADO</v>
          </cell>
        </row>
        <row r="40">
          <cell r="A40">
            <v>4081</v>
          </cell>
          <cell r="B40" t="str">
            <v>50900.000157/2020-11 20190429</v>
          </cell>
          <cell r="C40" t="str">
            <v>DESENVOLVIMENTO DE ATIVIDADES CONJUNTAS OPERACIONALIZAÇÃO E ESTÁGIO - Contrato nº 08/2019</v>
          </cell>
          <cell r="D40" t="str">
            <v xml:space="preserve">2.290.099.000 - OUTRAS DESPESAS COM ESTAGIÁRIOS E APRENDIZES </v>
          </cell>
          <cell r="E40" t="str">
            <v>CENTRO DE INTEGRACAO EMPRESA ESCOLA - CIEE</v>
          </cell>
          <cell r="F40" t="str">
            <v>61.600.839/0001-55</v>
          </cell>
          <cell r="G40" t="str">
            <v>08/2019</v>
          </cell>
          <cell r="H40" t="str">
            <v>1º ADITIVO AO CONTRATO 08/2019</v>
          </cell>
          <cell r="I40" t="str">
            <v>DIAFIN</v>
          </cell>
          <cell r="J40" t="str">
            <v>CODREH</v>
          </cell>
          <cell r="K40">
            <v>44008</v>
          </cell>
          <cell r="L40" t="str">
            <v>Lei 13.303/2016 CONTRATAÇÃO DIRETA DISPENSA DE LICITAÇÃO</v>
          </cell>
          <cell r="M40">
            <v>44373</v>
          </cell>
          <cell r="N40">
            <v>13815.6</v>
          </cell>
          <cell r="O40" t="str">
            <v>ENCERRADO</v>
          </cell>
        </row>
        <row r="41">
          <cell r="A41">
            <v>4082</v>
          </cell>
          <cell r="B41" t="str">
            <v>50900.000157/2020-11
20190429-1000</v>
          </cell>
          <cell r="C41" t="str">
            <v>DESENVOLVIMENTO DE ATIVIDADES CONJUNTAS OPERACIONALIZAÇÃO E ESTÁGIO - Contrato nº 08/2019</v>
          </cell>
          <cell r="D41" t="str">
            <v xml:space="preserve">2.290.099.000 - OUTRAS DESPESAS COM ESTAGIÁRIOS E APRENDIZES </v>
          </cell>
          <cell r="E41" t="str">
            <v>CENTRO DE INTEGRAÇÃO EMPRESA ESCOLA - CIEE</v>
          </cell>
          <cell r="F41" t="str">
            <v>61.600.839/0001-55</v>
          </cell>
          <cell r="G41" t="str">
            <v>08/2019</v>
          </cell>
          <cell r="H41" t="str">
            <v>2º ADITIVO AO CONTRATO 08/2019</v>
          </cell>
          <cell r="I41" t="str">
            <v>DIAFIN</v>
          </cell>
          <cell r="J41" t="str">
            <v>CODREH</v>
          </cell>
          <cell r="K41">
            <v>44308</v>
          </cell>
          <cell r="L41" t="str">
            <v>Lei 13.303/2016 CONTRATAÇÃO DIRETA DISPENSA DE LICITAÇÃO</v>
          </cell>
          <cell r="M41">
            <v>44738</v>
          </cell>
          <cell r="N41">
            <v>10440</v>
          </cell>
          <cell r="O41" t="str">
            <v>ENCERRADO</v>
          </cell>
        </row>
        <row r="42">
          <cell r="A42">
            <v>4083</v>
          </cell>
          <cell r="B42" t="str">
            <v>50900.000157/2020-11
20190429-1000</v>
          </cell>
          <cell r="C42" t="str">
            <v>DESENVOLVIMENTO DE ATIVIDADES CONJUNTAS OPERACIONALIZAÇÃO E ESTÁGIO - Contrato nº 08/2019</v>
          </cell>
          <cell r="D42" t="str">
            <v xml:space="preserve">2.290.099.000 - OUTRAS DESPESAS COM ESTAGIÁRIOS E APRENDIZES </v>
          </cell>
          <cell r="E42" t="str">
            <v>CENTRO DE INTEGRAÇÃO EMPRESA ESCOLA - CIEE</v>
          </cell>
          <cell r="F42" t="str">
            <v>61.600.839/0001-55</v>
          </cell>
          <cell r="G42" t="str">
            <v>08/2019</v>
          </cell>
          <cell r="H42" t="str">
            <v>3º ADITIVO AO CONTRATO 08/2019</v>
          </cell>
          <cell r="I42" t="str">
            <v>DIAFIN</v>
          </cell>
          <cell r="J42" t="str">
            <v>CODREH</v>
          </cell>
          <cell r="K42">
            <v>44315</v>
          </cell>
          <cell r="L42" t="str">
            <v>Lei 13.303/2016 CONTRATAÇÃO DIRETA DISPENSA DE LICITAÇÃO</v>
          </cell>
          <cell r="M42">
            <v>45103</v>
          </cell>
          <cell r="N42">
            <v>10440</v>
          </cell>
          <cell r="O42" t="str">
            <v>ENCERRADO</v>
          </cell>
        </row>
        <row r="43">
          <cell r="A43">
            <v>4084</v>
          </cell>
          <cell r="B43" t="str">
            <v>50900.000157/2020-11
20190429-1000</v>
          </cell>
          <cell r="C43" t="str">
            <v>DESENVOLVIMENTO DE ATIVIDADES CONJUNTAS OPERACIONALIZAÇÃO E ESTÁGIO - Contrato nº 08/2019</v>
          </cell>
          <cell r="D43" t="str">
            <v xml:space="preserve">2.290.099.000 - OUTRAS DESPESAS COM ESTAGIÁRIOS E APRENDIZES </v>
          </cell>
          <cell r="E43" t="str">
            <v>CENTRO DE INTEGRAÇÃO EMPRESA ESCOLA - CIEE</v>
          </cell>
          <cell r="F43" t="str">
            <v>61.600.839/0001-55</v>
          </cell>
          <cell r="G43" t="str">
            <v>08/2019</v>
          </cell>
          <cell r="H43" t="str">
            <v>4º ADITIVO AO CONTRATO 08/2019</v>
          </cell>
          <cell r="I43" t="str">
            <v>DIAFIN</v>
          </cell>
          <cell r="J43" t="str">
            <v>CODREH</v>
          </cell>
          <cell r="K43">
            <v>45093</v>
          </cell>
          <cell r="L43" t="str">
            <v>Lei 13.303/2016 CONTRATAÇÃO DIRETA DISPENSA DE LICITAÇÃO</v>
          </cell>
          <cell r="M43">
            <v>45469</v>
          </cell>
          <cell r="N43">
            <v>11540.38</v>
          </cell>
          <cell r="O43" t="str">
            <v>ENCERRADO</v>
          </cell>
        </row>
        <row r="44">
          <cell r="A44">
            <v>4090</v>
          </cell>
          <cell r="B44">
            <v>20190932</v>
          </cell>
          <cell r="C44" t="str">
            <v>PRESTAÇÃO DE SERVIÇOS, POR DEMANDA, DE APOIO ADMINISTRATIVO EM ZELADORIA, COPEIRAGEM, RECEPÇÃO, PORTARIA, MOTORISTA</v>
          </cell>
          <cell r="D44" t="str">
            <v xml:space="preserve">2.205.900.000 - OUTROS SERVIÇOS DE TERCEIROS </v>
          </cell>
          <cell r="E44" t="str">
            <v>CRIART - SERVIÇO DE TERCEIRIZAÇÃO DE MÃO DE OBRA</v>
          </cell>
          <cell r="F44" t="str">
            <v>07.783.832.0001-70</v>
          </cell>
          <cell r="G44" t="str">
            <v>09/2019</v>
          </cell>
          <cell r="I44" t="str">
            <v>DIAFIN</v>
          </cell>
          <cell r="J44" t="str">
            <v>COADMI</v>
          </cell>
          <cell r="K44">
            <v>43648</v>
          </cell>
          <cell r="L44" t="str">
            <v xml:space="preserve">Lei 13.303/2016 DISPENSA DE LICITAÇÃO - EMERGENCIAL </v>
          </cell>
          <cell r="M44">
            <v>43839</v>
          </cell>
          <cell r="N44">
            <v>1575912.06</v>
          </cell>
          <cell r="O44" t="str">
            <v>ENCERRADO</v>
          </cell>
        </row>
        <row r="45">
          <cell r="A45">
            <v>4100</v>
          </cell>
          <cell r="B45" t="str">
            <v>50900.000071/2020-99 20190153</v>
          </cell>
          <cell r="C45"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5" t="str">
            <v xml:space="preserve">2.201.030.200 - AUXÍLIOS ALIMENTAÇÃO E REFEIÇÃO </v>
          </cell>
          <cell r="E45" t="str">
            <v>SODEXO PASS DO BRASIL SERVIÇOS E COMÉRCIO S/A.</v>
          </cell>
          <cell r="F45" t="str">
            <v>69.034.668/0001-56</v>
          </cell>
          <cell r="G45" t="str">
            <v>10/2019</v>
          </cell>
          <cell r="I45" t="str">
            <v>DIAFIN</v>
          </cell>
          <cell r="J45" t="str">
            <v>CODREH</v>
          </cell>
          <cell r="K45">
            <v>43657</v>
          </cell>
          <cell r="L45" t="str">
            <v>Lei 8.666/93 
PE Nº 005/2019</v>
          </cell>
          <cell r="M45">
            <v>44023</v>
          </cell>
          <cell r="N45">
            <v>1699850.68</v>
          </cell>
          <cell r="O45" t="str">
            <v>ENCERRADO</v>
          </cell>
        </row>
        <row r="46">
          <cell r="A46">
            <v>4101</v>
          </cell>
          <cell r="B46" t="str">
            <v>50900.000071/2020-99 20190153</v>
          </cell>
          <cell r="C46"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6" t="str">
            <v xml:space="preserve">2.201.030.200 - AUXÍLIOS ALIMENTAÇÃO E REFEIÇÃO </v>
          </cell>
          <cell r="E46" t="str">
            <v>SODEXO PASS DO BRASIL SERVIÇOS E COMÉRCIO S/A.</v>
          </cell>
          <cell r="F46" t="str">
            <v>69.034.668/0001-56</v>
          </cell>
          <cell r="G46" t="str">
            <v>10/2019</v>
          </cell>
          <cell r="H46" t="str">
            <v>1º ADITIVO AO CONTRATO 10/2019</v>
          </cell>
          <cell r="I46" t="str">
            <v>DIAFIN</v>
          </cell>
          <cell r="J46" t="str">
            <v>CODREH</v>
          </cell>
          <cell r="K46">
            <v>44018</v>
          </cell>
          <cell r="L46" t="str">
            <v>Lei 8.666/93 
PE Nº 005/2019</v>
          </cell>
          <cell r="M46">
            <v>44388</v>
          </cell>
          <cell r="N46">
            <v>1699850.68</v>
          </cell>
          <cell r="O46" t="str">
            <v>ENCERRADO</v>
          </cell>
        </row>
        <row r="47">
          <cell r="A47">
            <v>4102</v>
          </cell>
          <cell r="B47" t="str">
            <v>50900.000071/2020-99 20190153</v>
          </cell>
          <cell r="C47"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7" t="str">
            <v xml:space="preserve">2.201.030.200 - AUXÍLIOS ALIMENTAÇÃO E REFEIÇÃO </v>
          </cell>
          <cell r="E47" t="str">
            <v>SODEXO PASS DO BRASIL SERVIÇOS E COMÉRCIO S/A.</v>
          </cell>
          <cell r="F47" t="str">
            <v>69.034.668/0001-56</v>
          </cell>
          <cell r="G47" t="str">
            <v>10/2019</v>
          </cell>
          <cell r="H47" t="str">
            <v>2º ADITIVO AO CONTRATO 10/2019</v>
          </cell>
          <cell r="I47" t="str">
            <v>DIAFIN</v>
          </cell>
          <cell r="J47" t="str">
            <v>CODREH</v>
          </cell>
          <cell r="K47">
            <v>44348</v>
          </cell>
          <cell r="L47" t="str">
            <v>Lei 8.666/93 
PE Nº 005/2019</v>
          </cell>
          <cell r="M47">
            <v>44753</v>
          </cell>
          <cell r="N47">
            <v>1696744.98</v>
          </cell>
          <cell r="O47" t="str">
            <v>ENCERRADO</v>
          </cell>
        </row>
        <row r="48">
          <cell r="A48">
            <v>4103</v>
          </cell>
          <cell r="B48" t="str">
            <v>50900.000071/2020-99 20190153</v>
          </cell>
          <cell r="C48"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8" t="str">
            <v xml:space="preserve">2.201.030.200 - AUXÍLIOS ALIMENTAÇÃO E REFEIÇÃO </v>
          </cell>
          <cell r="E48" t="str">
            <v>SODEXO PASS DO BRASIL SERVIÇOS E COMÉRCIO S/A.</v>
          </cell>
          <cell r="F48" t="str">
            <v>69.034.668/0001-56</v>
          </cell>
          <cell r="G48" t="str">
            <v>10/2019</v>
          </cell>
          <cell r="H48" t="str">
            <v>3º ADITIVO AO CONTRATO 10/2019</v>
          </cell>
          <cell r="I48" t="str">
            <v>DIAFIN</v>
          </cell>
          <cell r="J48" t="str">
            <v>CODREH</v>
          </cell>
          <cell r="K48">
            <v>44753</v>
          </cell>
          <cell r="L48" t="str">
            <v>Lei 8.666/93 
PE Nº 005/2019</v>
          </cell>
          <cell r="M48">
            <v>45118</v>
          </cell>
          <cell r="N48">
            <v>1725386.4</v>
          </cell>
          <cell r="O48" t="str">
            <v>ENCERRADO</v>
          </cell>
        </row>
        <row r="49">
          <cell r="A49">
            <v>4104</v>
          </cell>
          <cell r="B49" t="str">
            <v>50900.000071/2020-99 20190153</v>
          </cell>
          <cell r="C49"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9" t="str">
            <v xml:space="preserve">2.201.030.200 - AUXÍLIOS ALIMENTAÇÃO E REFEIÇÃO </v>
          </cell>
          <cell r="E49" t="str">
            <v>SODEXO PASS DO BRASIL SERVIÇOS E COMÉRCIO S/A.</v>
          </cell>
          <cell r="F49" t="str">
            <v>69.034.668/0001-56</v>
          </cell>
          <cell r="G49" t="str">
            <v>10/2019</v>
          </cell>
          <cell r="H49" t="str">
            <v>4º ADITIVO AO CONTRATO 10/2019</v>
          </cell>
          <cell r="I49" t="str">
            <v>DIAFIN</v>
          </cell>
          <cell r="J49" t="str">
            <v>CODREH</v>
          </cell>
          <cell r="K49">
            <v>45117</v>
          </cell>
          <cell r="L49" t="str">
            <v>Lei 8.666/93 
PE Nº 005/2019</v>
          </cell>
          <cell r="M49">
            <v>45484</v>
          </cell>
          <cell r="N49">
            <v>1725386.4</v>
          </cell>
          <cell r="O49" t="str">
            <v>ENCERRADO</v>
          </cell>
        </row>
        <row r="50">
          <cell r="A50">
            <v>4105</v>
          </cell>
          <cell r="B50" t="str">
            <v>50900.000071/2020-99 20190153</v>
          </cell>
          <cell r="C50"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50" t="str">
            <v xml:space="preserve">2.201.030.200 - AUXÍLIOS ALIMENTAÇÃO E REFEIÇÃO </v>
          </cell>
          <cell r="E50" t="str">
            <v>SODEXO PASS DO BRASIL SERVIÇOS E COMÉRCIO S/A.</v>
          </cell>
          <cell r="F50" t="str">
            <v>69.034.668/0001-56</v>
          </cell>
          <cell r="G50" t="str">
            <v>10/2019</v>
          </cell>
          <cell r="H50" t="str">
            <v>5º ADITIVO AO CONTRATO 10/2019</v>
          </cell>
          <cell r="I50" t="str">
            <v>DIAFIN</v>
          </cell>
          <cell r="J50" t="str">
            <v>CODREH</v>
          </cell>
          <cell r="K50">
            <v>45436</v>
          </cell>
          <cell r="L50" t="str">
            <v>Lei 8.666/93 
PE Nº 005/2019</v>
          </cell>
          <cell r="M50">
            <v>45484</v>
          </cell>
          <cell r="N50">
            <v>1725386.4</v>
          </cell>
          <cell r="O50" t="str">
            <v>ENCERRADO</v>
          </cell>
        </row>
        <row r="51">
          <cell r="A51">
            <v>4120</v>
          </cell>
          <cell r="B51" t="str">
            <v>20190215-1000</v>
          </cell>
          <cell r="C51" t="str">
            <v>Aquisição de 02 relógios eletrônicos de ponto.</v>
          </cell>
          <cell r="E51" t="str">
            <v>CASA MAGALHÃES</v>
          </cell>
          <cell r="G51" t="str">
            <v>12/2019</v>
          </cell>
          <cell r="I51" t="str">
            <v>DIRPRE</v>
          </cell>
          <cell r="J51" t="str">
            <v>CODREH</v>
          </cell>
          <cell r="K51">
            <v>43739</v>
          </cell>
          <cell r="L51" t="str">
            <v>Lei 13.303/2016 CONTRATAÇÃO DIRETA DISPENSA DE LICITAÇÃO</v>
          </cell>
          <cell r="M51">
            <v>44113</v>
          </cell>
          <cell r="N51">
            <v>3338</v>
          </cell>
          <cell r="O51" t="str">
            <v>ENCERRADO</v>
          </cell>
        </row>
        <row r="52">
          <cell r="A52">
            <v>4130</v>
          </cell>
          <cell r="B52" t="str">
            <v>50900.000127/2020-13 20191220</v>
          </cell>
          <cell r="C52" t="str">
            <v>CONTRATAÇÃO DE EMPRESA ESPECIALIZADA PARA A PRESTAÇÃO DE SERVIÇO DE ASSINATURA ON LINE DA FERRAMENTA BANCO DE PREÇOS</v>
          </cell>
          <cell r="D52" t="str">
            <v xml:space="preserve">2.205.900.000 - OUTROS SERVIÇOS DE TERCEIROS </v>
          </cell>
          <cell r="E52" t="str">
            <v>NP CAPACITACAO E SOLUCOES TECNOLOGICAS LTDA</v>
          </cell>
          <cell r="F52" t="str">
            <v>07.797.967/0001-95</v>
          </cell>
          <cell r="G52" t="str">
            <v>13/2019</v>
          </cell>
          <cell r="I52" t="str">
            <v>DIRPRE</v>
          </cell>
          <cell r="J52" t="str">
            <v>CODCOL</v>
          </cell>
          <cell r="K52">
            <v>43711</v>
          </cell>
          <cell r="L52" t="str">
            <v>Lei 13.303/2016 INEXIGIBILIDADE DE LICITAÇÃO</v>
          </cell>
          <cell r="M52">
            <v>44082</v>
          </cell>
          <cell r="N52">
            <v>8700</v>
          </cell>
          <cell r="O52" t="str">
            <v>ENCERRADO</v>
          </cell>
        </row>
        <row r="53">
          <cell r="A53">
            <v>4131</v>
          </cell>
          <cell r="B53" t="str">
            <v>20191220-1000</v>
          </cell>
          <cell r="C53" t="str">
            <v>CONTRATAÇÃO DE EMPRESA ESPECIALIZADA PARA A PRESTAÇÃO DE SERVIÇO DE ASSINATURA ON LINE DA FERRAMENTA BANCO DE PREÇOS</v>
          </cell>
          <cell r="D53" t="str">
            <v xml:space="preserve">2.205.900.000 - OUTROS SERVIÇOS DE TERCEIROS </v>
          </cell>
          <cell r="E53" t="str">
            <v>NP CAPACITACAO E SOLUCOES TECNOLOGICAS LTDA</v>
          </cell>
          <cell r="F53" t="str">
            <v>07.797.967/0001-95</v>
          </cell>
          <cell r="G53" t="str">
            <v>13/2019</v>
          </cell>
          <cell r="H53" t="str">
            <v>1º ADITIVO AO CONTRATO 13/2019</v>
          </cell>
          <cell r="I53" t="str">
            <v>DIRPRE</v>
          </cell>
          <cell r="J53" t="str">
            <v>CODCOL</v>
          </cell>
          <cell r="K53">
            <v>44011</v>
          </cell>
          <cell r="L53" t="str">
            <v>Lei 13.303/2016 INEXIGIBILIDADE DE LICITAÇÃO</v>
          </cell>
          <cell r="M53">
            <v>44447</v>
          </cell>
          <cell r="N53">
            <v>8700</v>
          </cell>
          <cell r="O53" t="str">
            <v>ENCERRADO</v>
          </cell>
        </row>
        <row r="54">
          <cell r="A54">
            <v>4132</v>
          </cell>
          <cell r="B54" t="str">
            <v>50900.000127/2020-13
20191220-1000</v>
          </cell>
          <cell r="C54" t="str">
            <v>CONTRATAÇÃO DE EMPRESA ESPECIALIZADA PARA A PRESTAÇÃO DE SERVIÇO DE ASSINATURA ON LINE DA FERRAMENTA BANCO DE PREÇOS</v>
          </cell>
          <cell r="D54" t="str">
            <v xml:space="preserve">2.205.900.000 - OUTROS SERVIÇOS DE TERCEIROS </v>
          </cell>
          <cell r="E54" t="str">
            <v>NP CAPACITACAO E SOLUCOES TECNOLOGICAS LTDA</v>
          </cell>
          <cell r="F54" t="str">
            <v>07.797.967/0001-95</v>
          </cell>
          <cell r="G54" t="str">
            <v>13/2019</v>
          </cell>
          <cell r="H54" t="str">
            <v>2º ADITIVO AO CONTRATO 13/2019</v>
          </cell>
          <cell r="I54" t="str">
            <v>DIRPRE</v>
          </cell>
          <cell r="J54" t="str">
            <v>CODCOL</v>
          </cell>
          <cell r="K54">
            <v>44412</v>
          </cell>
          <cell r="L54" t="str">
            <v>Lei 13.303/2016 INEXIGIBILIDADE DE LICITAÇÃO</v>
          </cell>
          <cell r="M54">
            <v>44812</v>
          </cell>
          <cell r="N54">
            <v>9320.48</v>
          </cell>
          <cell r="O54" t="str">
            <v>ENCERRADO</v>
          </cell>
        </row>
        <row r="55">
          <cell r="A55">
            <v>4133</v>
          </cell>
          <cell r="B55" t="str">
            <v>50900.000127/2020-13
20191220-1000</v>
          </cell>
          <cell r="C55" t="str">
            <v>CONTRATAÇÃO DE EMPRESA ESPECIALIZADA PARA A PRESTAÇÃO DE SERVIÇO DE ASSINATURA ON LINE DA FERRAMENTA BANCO DE PREÇOS</v>
          </cell>
          <cell r="D55" t="str">
            <v xml:space="preserve">2.205.900.000 - OUTROS SERVIÇOS DE TERCEIROS </v>
          </cell>
          <cell r="E55" t="str">
            <v>NP CAPACITACAO E SOLUCOES TECNOLOGICAS LTDA</v>
          </cell>
          <cell r="F55" t="str">
            <v>07.797.967/0001-95</v>
          </cell>
          <cell r="G55" t="str">
            <v>13/2019</v>
          </cell>
          <cell r="H55" t="str">
            <v>3º ADITIVO AO CONTRATO 13/2019</v>
          </cell>
          <cell r="I55" t="str">
            <v>DIRPRE</v>
          </cell>
          <cell r="J55" t="str">
            <v>CODCOL</v>
          </cell>
          <cell r="K55">
            <v>44802</v>
          </cell>
          <cell r="L55" t="str">
            <v>Lei 13.303/2016 INEXIGIBILIDADE DE LICITAÇÃO</v>
          </cell>
          <cell r="M55">
            <v>45177</v>
          </cell>
          <cell r="N55">
            <v>10171</v>
          </cell>
          <cell r="O55" t="str">
            <v>ENCERRADO</v>
          </cell>
        </row>
        <row r="56">
          <cell r="A56">
            <v>4140</v>
          </cell>
          <cell r="B56" t="str">
            <v>20180985-1000</v>
          </cell>
          <cell r="C56" t="str">
            <v>Auditorial ambiental externa do sistema de gestão ambiental da CDC</v>
          </cell>
          <cell r="E56" t="str">
            <v>EV TOPTRENDS DESENVOLVIMENTO</v>
          </cell>
          <cell r="G56" t="str">
            <v>14/2019</v>
          </cell>
          <cell r="I56" t="str">
            <v>DIRCOM</v>
          </cell>
          <cell r="J56" t="str">
            <v>CODSMS</v>
          </cell>
          <cell r="K56">
            <v>43711</v>
          </cell>
          <cell r="L56" t="str">
            <v>Lei 13.303/2016 CONTRATAÇÃO DIRETA DISPENSA DE LICITAÇÃO</v>
          </cell>
          <cell r="M56">
            <v>44082</v>
          </cell>
          <cell r="N56">
            <v>8700</v>
          </cell>
          <cell r="O56" t="str">
            <v>ENCERRADO</v>
          </cell>
        </row>
        <row r="57">
          <cell r="A57">
            <v>4150</v>
          </cell>
          <cell r="B57" t="str">
            <v>50900.000492/2020-10 20190712</v>
          </cell>
          <cell r="C57" t="str">
            <v>FORNECIMENTO DE ÁGUA MINERAL</v>
          </cell>
          <cell r="D57" t="str">
            <v xml:space="preserve">2.204.039.000 - DEMAIS </v>
          </cell>
          <cell r="E57" t="str">
            <v>CAMILA FRAGOSO AGUIAR DOS SANTOS</v>
          </cell>
          <cell r="F57" t="str">
            <v>27.761.457/0001-75</v>
          </cell>
          <cell r="G57" t="str">
            <v>15/2019</v>
          </cell>
          <cell r="I57" t="str">
            <v>DIAFIN</v>
          </cell>
          <cell r="J57" t="str">
            <v>COADMI</v>
          </cell>
          <cell r="K57">
            <v>43719</v>
          </cell>
          <cell r="L57" t="str">
            <v>Lei 13.303/2016
PE 06/2019</v>
          </cell>
          <cell r="M57">
            <v>44104</v>
          </cell>
          <cell r="N57">
            <v>23026.5</v>
          </cell>
          <cell r="O57" t="str">
            <v>ENCERRADO</v>
          </cell>
        </row>
        <row r="58">
          <cell r="A58">
            <v>4151</v>
          </cell>
          <cell r="B58" t="str">
            <v>50900.000492/2020-10 20190712</v>
          </cell>
          <cell r="C58" t="str">
            <v>AQUISIÇÃO DE ÁGUA MINERAL SEM GÁS ENVASADA EM GARRAFÃO DE POLICARBONATO DE 20 LITROS PARA ATENDER AS NECESSIDADES DA COMPANHIA DOCAS DO CEARÁ.</v>
          </cell>
          <cell r="D58" t="str">
            <v xml:space="preserve">2.204.039.000 - DEMAIS </v>
          </cell>
          <cell r="E58" t="str">
            <v>CAMILA FRAGOSO AGUIAR DOS SANTOS</v>
          </cell>
          <cell r="F58" t="str">
            <v>27.761.457/0001-75</v>
          </cell>
          <cell r="G58" t="str">
            <v>15/2019</v>
          </cell>
          <cell r="H58" t="str">
            <v>1º ADITIVO AO CONTRATO 15/2019</v>
          </cell>
          <cell r="I58" t="str">
            <v>DIAFIN</v>
          </cell>
          <cell r="J58" t="str">
            <v>COADMI</v>
          </cell>
          <cell r="K58">
            <v>44070</v>
          </cell>
          <cell r="L58" t="str">
            <v>Lei 13.303/2016
PE 06/2019</v>
          </cell>
          <cell r="M58">
            <v>44469</v>
          </cell>
          <cell r="N58">
            <v>23026.5</v>
          </cell>
          <cell r="O58" t="str">
            <v>ENCERRADO</v>
          </cell>
        </row>
        <row r="59">
          <cell r="A59">
            <v>4152</v>
          </cell>
          <cell r="B59" t="str">
            <v>50900.000492/2020-10 20190712</v>
          </cell>
          <cell r="C59" t="str">
            <v>AQUISIÇÃO DE ÁGUA MINERAL SEM GÁS ENVASADA EM GARRAFÃO DE POLICARBONATO DE 20 LITROS PARA ATENDER AS NECESSIDADES DA COMPANHIA DOCAS DO CEARÁ.</v>
          </cell>
          <cell r="D59" t="str">
            <v xml:space="preserve">2.204.039.000 - DEMAIS </v>
          </cell>
          <cell r="E59" t="str">
            <v>CAMILA FRAGOSO AGUIAR DOS SANTOS</v>
          </cell>
          <cell r="F59" t="str">
            <v>27.761.457/0001-75</v>
          </cell>
          <cell r="G59" t="str">
            <v>15/2019</v>
          </cell>
          <cell r="H59" t="str">
            <v>2º ADITIVO AO CONTRATO 15/2019</v>
          </cell>
          <cell r="I59" t="str">
            <v>DIAFIN</v>
          </cell>
          <cell r="J59" t="str">
            <v>COADMI</v>
          </cell>
          <cell r="K59">
            <v>44391</v>
          </cell>
          <cell r="L59" t="str">
            <v>Lei 13.303/2016
PE 06/2019</v>
          </cell>
          <cell r="M59">
            <v>44834</v>
          </cell>
          <cell r="N59">
            <v>20230</v>
          </cell>
          <cell r="O59" t="str">
            <v>ENCERRADO</v>
          </cell>
        </row>
        <row r="60">
          <cell r="A60">
            <v>4153</v>
          </cell>
          <cell r="B60" t="str">
            <v>50900.000492/2020-10 20190712</v>
          </cell>
          <cell r="C60" t="str">
            <v>AQUISIÇÃO DE ÁGUA MINERAL SEM GÁS ENVASADA EM GARRAFÃO DE POLICARBONATO DE 20 LITROS PARA ATENDER AS NECESSIDADES DA COMPANHIA DOCAS DO CEARÁ.</v>
          </cell>
          <cell r="D60" t="str">
            <v xml:space="preserve">2.204.039.000 - DEMAIS </v>
          </cell>
          <cell r="E60" t="str">
            <v>CAMILA FRAGOSO AGUIAR DOS SANTOS</v>
          </cell>
          <cell r="F60" t="str">
            <v>27.761.457/0001-75</v>
          </cell>
          <cell r="G60" t="str">
            <v>15/2019</v>
          </cell>
          <cell r="H60" t="str">
            <v>3º ADITIVO AO CONTRATO 15/2019</v>
          </cell>
          <cell r="I60" t="str">
            <v>DIAFIN</v>
          </cell>
          <cell r="J60" t="str">
            <v>COADMI</v>
          </cell>
          <cell r="K60">
            <v>44790</v>
          </cell>
          <cell r="L60" t="str">
            <v>Lei 13.303/2016
PE 06/2019</v>
          </cell>
          <cell r="M60">
            <v>45199</v>
          </cell>
          <cell r="N60">
            <v>20230</v>
          </cell>
          <cell r="O60" t="str">
            <v>ENCERRADO</v>
          </cell>
        </row>
        <row r="61">
          <cell r="A61">
            <v>4154</v>
          </cell>
          <cell r="B61" t="str">
            <v>50900.000492/2020-10 20190712</v>
          </cell>
          <cell r="C61" t="str">
            <v>AQUISIÇÃO DE ÁGUA MINERAL SEM GÁS ENVASADA EM GARRAFÃO DE POLICARBONATO DE 20 LITROS PARA ATENDER AS NECESSIDADES DA COMPANHIA DOCAS DO CEARÁ.</v>
          </cell>
          <cell r="D61" t="str">
            <v xml:space="preserve">2.204.039.000 - DEMAIS </v>
          </cell>
          <cell r="E61" t="str">
            <v>CAMILA FRAGOSO AGUIAR DOS SANTOS</v>
          </cell>
          <cell r="F61" t="str">
            <v>27.761.457/0001-75</v>
          </cell>
          <cell r="G61" t="str">
            <v>15/2019</v>
          </cell>
          <cell r="H61" t="str">
            <v>4º ADITIVO AO CONTRATO 15/2019</v>
          </cell>
          <cell r="I61" t="str">
            <v>DIAFIN</v>
          </cell>
          <cell r="J61" t="str">
            <v>COADMI</v>
          </cell>
          <cell r="K61">
            <v>44957</v>
          </cell>
          <cell r="L61" t="str">
            <v>Lei 13.303/2016
PE 06/2019</v>
          </cell>
          <cell r="M61">
            <v>45199</v>
          </cell>
          <cell r="N61">
            <v>20230</v>
          </cell>
          <cell r="O61" t="str">
            <v>ENCERRADO</v>
          </cell>
        </row>
        <row r="62">
          <cell r="A62">
            <v>4155</v>
          </cell>
          <cell r="B62" t="str">
            <v>50900.000492/2020-10 20190712</v>
          </cell>
          <cell r="C62" t="str">
            <v>AQUISIÇÃO DE ÁGUA MINERAL SEM GÁS ENVASADA EM GARRAFÃO DE POLICARBONATO DE 20 LITROS PARA ATENDER AS NECESSIDADES DA COMPANHIA DOCAS DO CEARÁ.</v>
          </cell>
          <cell r="D62" t="str">
            <v xml:space="preserve">2.204.039.000 - DEMAIS </v>
          </cell>
          <cell r="E62" t="str">
            <v>CAMILA FRAGOSO AGUIAR DOS SANTOS</v>
          </cell>
          <cell r="F62" t="str">
            <v>27.761.457/0001-75</v>
          </cell>
          <cell r="G62" t="str">
            <v>15/2019</v>
          </cell>
          <cell r="H62" t="str">
            <v>5º ADITIVO AO CONTRATO 15/2019</v>
          </cell>
          <cell r="I62" t="str">
            <v>DIAFIN</v>
          </cell>
          <cell r="J62" t="str">
            <v>COADMI</v>
          </cell>
          <cell r="K62">
            <v>45190</v>
          </cell>
          <cell r="L62" t="str">
            <v>Lei 13.303/2016
PE 06/2019</v>
          </cell>
          <cell r="M62">
            <v>45199</v>
          </cell>
          <cell r="N62">
            <v>24276</v>
          </cell>
          <cell r="O62" t="str">
            <v>ENCERRADO</v>
          </cell>
        </row>
        <row r="63">
          <cell r="A63">
            <v>4156</v>
          </cell>
          <cell r="B63" t="str">
            <v>50900.000492/2020-10 20190712</v>
          </cell>
          <cell r="C63" t="str">
            <v>AQUISIÇÃO DE ÁGUA MINERAL SEM GÁS ENVASADA EM GARRAFÃO DE POLICARBONATO DE 20 LITROS PARA ATENDER AS NECESSIDADES DA COMPANHIA DOCAS DO CEARÁ.</v>
          </cell>
          <cell r="D63" t="str">
            <v xml:space="preserve">2.204.039.000 - DEMAIS </v>
          </cell>
          <cell r="E63" t="str">
            <v>CAMILA FRAGOSO AGUIAR DOS SANTOS</v>
          </cell>
          <cell r="F63" t="str">
            <v>27.761.457/0001-75</v>
          </cell>
          <cell r="G63" t="str">
            <v>15/2019</v>
          </cell>
          <cell r="H63" t="str">
            <v>6º ADITIVO AO CONTRATO 15/2019</v>
          </cell>
          <cell r="I63" t="str">
            <v>DIAFIN</v>
          </cell>
          <cell r="J63" t="str">
            <v>COADMI</v>
          </cell>
          <cell r="K63">
            <v>45198</v>
          </cell>
          <cell r="L63" t="str">
            <v>Lei 13.303/2016
PE 06/2019</v>
          </cell>
          <cell r="M63">
            <v>45565</v>
          </cell>
          <cell r="N63">
            <v>24276</v>
          </cell>
          <cell r="O63" t="str">
            <v>ENCERRADO</v>
          </cell>
        </row>
        <row r="64">
          <cell r="A64">
            <v>4160</v>
          </cell>
          <cell r="B64" t="str">
            <v>20191169-1</v>
          </cell>
          <cell r="C64" t="str">
            <v>SERVIÇO DE SUPORTE JURÍDICO NA ÁREA DE LICITAÇÕES E CONTRATOS PARA A CDC</v>
          </cell>
          <cell r="D64" t="str">
            <v xml:space="preserve">2.205.900.000 - OUTROS SERVIÇOS DE TERCEIROS </v>
          </cell>
          <cell r="E64" t="str">
            <v>ZÊNITE INFORMAÇÃO E CONSULTORIA S/A</v>
          </cell>
          <cell r="F64" t="str">
            <v>86.781.069/0001-15</v>
          </cell>
          <cell r="G64" t="str">
            <v>16/2019</v>
          </cell>
          <cell r="I64" t="str">
            <v>DIRPRE</v>
          </cell>
          <cell r="J64" t="str">
            <v>CODJUR</v>
          </cell>
          <cell r="L64" t="str">
            <v>Lei 13.303/2016 CONTRATAÇÃO DIRETA DISPENSA DE LICITAÇÃO</v>
          </cell>
          <cell r="O64" t="str">
            <v>ENCERRADO</v>
          </cell>
        </row>
        <row r="65">
          <cell r="A65">
            <v>4170</v>
          </cell>
          <cell r="B65" t="str">
            <v>50900.000236/2021-11 20190666</v>
          </cell>
          <cell r="C65" t="str">
            <v>CONTRATAÇÃO DE ENTIDADE SEM FINS LUCRATIVOS, PARA O DESENVOLVIMENTO DE ATIVIDADES CONJUNTAS, REFERENTES À TRIAGEM, SELEÇÃO, CONTRATAÇÃO, ACOMPANHAMENTO E DISPONIBILIZAÇÃO DE APRENDIZES PARA A CDC</v>
          </cell>
          <cell r="D65" t="str">
            <v xml:space="preserve">2.290.099.000 - OUTRAS DESPESAS COM ESTAGIÁRIOS E APRENDIZES </v>
          </cell>
          <cell r="E65" t="str">
            <v>CENTRO DE INTEGRACAO EMPRESA ESCOLA - CIEE</v>
          </cell>
          <cell r="F65" t="str">
            <v>61.600.839/0001-55</v>
          </cell>
          <cell r="G65" t="str">
            <v>17/2019</v>
          </cell>
          <cell r="I65" t="str">
            <v>DIAFIN</v>
          </cell>
          <cell r="J65" t="str">
            <v>CODREH</v>
          </cell>
          <cell r="K65">
            <v>43789</v>
          </cell>
          <cell r="L65" t="str">
            <v>Lei 13.303/2016 CONTRATAÇÃO DIRETA DISPENSA DE LICITAÇÃO</v>
          </cell>
          <cell r="M65">
            <v>44173</v>
          </cell>
          <cell r="N65">
            <v>75156</v>
          </cell>
          <cell r="O65" t="str">
            <v>ENCERRADO</v>
          </cell>
        </row>
        <row r="66">
          <cell r="A66">
            <v>4171</v>
          </cell>
          <cell r="B66" t="str">
            <v>50900.000236/2021-11 20190666</v>
          </cell>
          <cell r="C66" t="str">
            <v>CONTRATAÇÃO DE ENTIDADE SEM FINS LUCRATIVOS, PARA O DESENVOLVIMENTO DE ATIVIDADES CONJUNTAS, REFERENTES À TRIAGEM, SELEÇÃO, CONTRATAÇÃO, ACOMPANHAMENTO E DISPONIBILIZAÇÃO DE APRENDIZES PARA A CDC</v>
          </cell>
          <cell r="D66" t="str">
            <v xml:space="preserve">2.290.099.000 - OUTRAS DESPESAS COM ESTAGIÁRIOS E APRENDIZES </v>
          </cell>
          <cell r="E66" t="str">
            <v>CENTRO DE INTEGRACAO EMPRESA ESCOLA - CIEE</v>
          </cell>
          <cell r="F66" t="str">
            <v>61.600.839/0001-55</v>
          </cell>
          <cell r="G66" t="str">
            <v>17/2019</v>
          </cell>
          <cell r="H66" t="str">
            <v xml:space="preserve">1º ADITIVO AO CONTRATO 017/2019 </v>
          </cell>
          <cell r="I66" t="str">
            <v>DIAFIN</v>
          </cell>
          <cell r="J66" t="str">
            <v>CODREH</v>
          </cell>
          <cell r="K66">
            <v>44173</v>
          </cell>
          <cell r="L66" t="str">
            <v>Lei 13.303/2016 CONTRATAÇÃO DIRETA DISPENSA DE LICITAÇÃO</v>
          </cell>
          <cell r="M66">
            <v>44538</v>
          </cell>
          <cell r="N66">
            <v>75156</v>
          </cell>
          <cell r="O66" t="str">
            <v>ENCERRADO</v>
          </cell>
        </row>
        <row r="67">
          <cell r="A67">
            <v>4172</v>
          </cell>
          <cell r="B67" t="str">
            <v>50900.000236/2021-11 20190666</v>
          </cell>
          <cell r="C67" t="str">
            <v>CONTRATAÇÃO DE ENTIDADE SEM FINS LUCRATIVOS, PARA O DESENVOLVIMENTO DE ATIVIDADES CONJUNTAS, REFERENTES À TRIAGEM, SELEÇÃO, CONTRATAÇÃO, ACOMPANHAMENTO E DISPONIBILIZAÇÃO DE APRENDIZES PARA A CDC</v>
          </cell>
          <cell r="D67" t="str">
            <v xml:space="preserve">2.290.099.000 - OUTRAS DESPESAS COM ESTAGIÁRIOS E APRENDIZES </v>
          </cell>
          <cell r="E67" t="str">
            <v>CENTRO DE INTEGRACAO EMPRESA ESCOLA - CIEE</v>
          </cell>
          <cell r="F67" t="str">
            <v>61.600.839/0001-55</v>
          </cell>
          <cell r="G67" t="str">
            <v>17/2019</v>
          </cell>
          <cell r="H67" t="str">
            <v>2º ADITIVO AO CONTRATO 017/2019</v>
          </cell>
          <cell r="I67" t="str">
            <v>DIAFIN</v>
          </cell>
          <cell r="J67" t="str">
            <v>CODREH</v>
          </cell>
          <cell r="K67">
            <v>44538</v>
          </cell>
          <cell r="L67" t="str">
            <v>Lei 13.303/2016 CONTRATAÇÃO DIRETA DISPENSA DE LICITAÇÃO</v>
          </cell>
          <cell r="M67">
            <v>44903</v>
          </cell>
          <cell r="N67">
            <v>75156</v>
          </cell>
          <cell r="O67" t="str">
            <v>ENCERRADO</v>
          </cell>
        </row>
        <row r="68">
          <cell r="A68">
            <v>4173</v>
          </cell>
          <cell r="B68" t="str">
            <v>50900.000236/2021-11 20190666</v>
          </cell>
          <cell r="C68" t="str">
            <v>CONTRATAÇÃO DE ENTIDADE SEM FINS LUCRATIVOS, PARA O DESENVOLVIMENTO DE ATIVIDADES CONJUNTAS, REFERENTES À TRIAGEM, SELEÇÃO, CONTRATAÇÃO, ACOMPANHAMENTO E DISPONIBILIZAÇÃO DE APRENDIZES PARA A CDC</v>
          </cell>
          <cell r="D68" t="str">
            <v xml:space="preserve">2.290.099.000 - OUTRAS DESPESAS COM ESTAGIÁRIOS E APRENDIZES </v>
          </cell>
          <cell r="E68" t="str">
            <v>CENTRO DE INTEGRACAO EMPRESA ESCOLA - CIEE</v>
          </cell>
          <cell r="F68" t="str">
            <v>61.600.839/0001-55</v>
          </cell>
          <cell r="G68" t="str">
            <v>17/2019</v>
          </cell>
          <cell r="H68" t="str">
            <v>3º ADITIVO AO CONTRATO 017/2019</v>
          </cell>
          <cell r="I68" t="str">
            <v>DIAFIN</v>
          </cell>
          <cell r="J68" t="str">
            <v>CODREH</v>
          </cell>
          <cell r="K68">
            <v>44903</v>
          </cell>
          <cell r="L68" t="str">
            <v>Lei 13.303/2016 CONTRATAÇÃO DIRETA DISPENSA DE LICITAÇÃO</v>
          </cell>
          <cell r="M68">
            <v>45268</v>
          </cell>
          <cell r="N68">
            <v>85239</v>
          </cell>
          <cell r="O68" t="str">
            <v>ENCERRADO</v>
          </cell>
        </row>
        <row r="69">
          <cell r="A69">
            <v>4174</v>
          </cell>
          <cell r="B69" t="str">
            <v>50900.000236/2021-11 20190666</v>
          </cell>
          <cell r="C69" t="str">
            <v>CONTRATAÇÃO DE ENTIDADE SEM FINS LUCRATIVOS, PARA O DESENVOLVIMENTO DE ATIVIDADES CONJUNTAS, REFERENTES À TRIAGEM, SELEÇÃO, CONTRATAÇÃO, ACOMPANHAMENTO E DISPONIBILIZAÇÃO DE APRENDIZES PARA A CDC</v>
          </cell>
          <cell r="D69" t="str">
            <v xml:space="preserve">2.290.099.000 - OUTRAS DESPESAS COM ESTAGIÁRIOS E APRENDIZES </v>
          </cell>
          <cell r="E69" t="str">
            <v>CENTRO DE INTEGRACAO EMPRESA ESCOLA - CIEE</v>
          </cell>
          <cell r="F69" t="str">
            <v>61.600.839/0001-55</v>
          </cell>
          <cell r="G69" t="str">
            <v>17/2019</v>
          </cell>
          <cell r="H69" t="str">
            <v>4º ADITIVO AO CONTRATO 017/2019</v>
          </cell>
          <cell r="I69" t="str">
            <v>DIAFIN</v>
          </cell>
          <cell r="J69" t="str">
            <v>CODREH</v>
          </cell>
          <cell r="K69">
            <v>45268</v>
          </cell>
          <cell r="L69" t="str">
            <v>Lei 13.303/2016 CONTRATAÇÃO DIRETA DISPENSA DE LICITAÇÃO</v>
          </cell>
          <cell r="M69">
            <v>45634</v>
          </cell>
          <cell r="N69">
            <v>91632.33</v>
          </cell>
          <cell r="O69" t="str">
            <v>ENCERRADO</v>
          </cell>
        </row>
        <row r="70">
          <cell r="A70">
            <v>4180</v>
          </cell>
          <cell r="B70" t="str">
            <v>50900.000276/2021-55 20181698</v>
          </cell>
          <cell r="C70" t="str">
            <v>PRESTAÇÃO DE SERVIÇO DE LOCAÇÃO DE IMPRESSORAS MULTIFUNCIONAIS PARA ATENDER AS NECESSIDADES DA CDC</v>
          </cell>
          <cell r="D70" t="str">
            <v xml:space="preserve">2.290.050.100 - ALUGUEL DE EQUIPAMENTOS </v>
          </cell>
          <cell r="E70" t="str">
            <v xml:space="preserve">PHOCUS SERVIÇOS E REPRESENTAÇÕES LTDA-ME </v>
          </cell>
          <cell r="F70" t="str">
            <v>05.307.143/0001-64</v>
          </cell>
          <cell r="G70" t="str">
            <v>18/2019</v>
          </cell>
          <cell r="I70" t="str">
            <v>DIAFIN</v>
          </cell>
          <cell r="J70" t="str">
            <v>COADMI</v>
          </cell>
          <cell r="K70">
            <v>43755</v>
          </cell>
          <cell r="L70" t="str">
            <v>Lei 13.303/16
PE 008/2019</v>
          </cell>
          <cell r="M70">
            <v>44128</v>
          </cell>
          <cell r="N70">
            <v>26338.92</v>
          </cell>
          <cell r="O70" t="str">
            <v>ENCERRADO</v>
          </cell>
        </row>
        <row r="71">
          <cell r="A71">
            <v>4181</v>
          </cell>
          <cell r="B71" t="str">
            <v>50900.000276/2021-55 20181699</v>
          </cell>
          <cell r="C71" t="str">
            <v>PRESTAÇÃO DE SERVIÇO DE LOCAÇÃO DE IMPRESSORAS MULTIFUNCIONAIS PARA ATENDER AS NECESSIDADES DA CDC</v>
          </cell>
          <cell r="D71" t="str">
            <v xml:space="preserve">2.290.050.100 - ALUGUEL DE EQUIPAMENTOS </v>
          </cell>
          <cell r="E71" t="str">
            <v xml:space="preserve">PHOCUS SERVIÇOS E REPRESENTAÇÕES LTDA-ME </v>
          </cell>
          <cell r="F71" t="str">
            <v>05.307.143/0001-64</v>
          </cell>
          <cell r="G71" t="str">
            <v>18/2019</v>
          </cell>
          <cell r="H71" t="str">
            <v>1º ADITIVO AO CONTRATO
018/2019</v>
          </cell>
          <cell r="I71" t="str">
            <v>DIAFIN</v>
          </cell>
          <cell r="J71" t="str">
            <v>COADMI</v>
          </cell>
          <cell r="K71">
            <v>44125</v>
          </cell>
          <cell r="L71" t="str">
            <v>Lei 13.303/16
PE 008/2019</v>
          </cell>
          <cell r="M71">
            <v>44493</v>
          </cell>
          <cell r="N71">
            <v>25021.919999999998</v>
          </cell>
          <cell r="O71" t="str">
            <v>ENCERRADO</v>
          </cell>
        </row>
        <row r="72">
          <cell r="A72">
            <v>4182</v>
          </cell>
          <cell r="B72" t="str">
            <v>50900.000276/2021-55 20181700</v>
          </cell>
          <cell r="C72" t="str">
            <v>PRESTAÇÃO DE SERVIÇO DE LOCAÇÃO DE IMPRESSORAS MULTIFUNCIONAIS PARA ATENDER AS NECESSIDADES DA CDC</v>
          </cell>
          <cell r="D72" t="str">
            <v xml:space="preserve">2.290.050.100 - ALUGUEL DE EQUIPAMENTOS </v>
          </cell>
          <cell r="E72" t="str">
            <v xml:space="preserve">PHOCUS SERVIÇOS E REPRESENTAÇÕES LTDA-ME </v>
          </cell>
          <cell r="F72" t="str">
            <v>05.307.143/0001-64</v>
          </cell>
          <cell r="G72" t="str">
            <v>18/2019</v>
          </cell>
          <cell r="H72" t="str">
            <v>2º ADITIVO AO CONTRATO
018/2019</v>
          </cell>
          <cell r="I72" t="str">
            <v>DIAFIN</v>
          </cell>
          <cell r="J72" t="str">
            <v>COADMI</v>
          </cell>
          <cell r="K72">
            <v>44407</v>
          </cell>
          <cell r="L72" t="str">
            <v>Lei 13.303/16
PE 008/2019</v>
          </cell>
          <cell r="M72">
            <v>44858</v>
          </cell>
          <cell r="N72">
            <v>25021.919999999998</v>
          </cell>
          <cell r="O72" t="str">
            <v>ENCERRADO</v>
          </cell>
        </row>
        <row r="73">
          <cell r="A73">
            <v>4183</v>
          </cell>
          <cell r="B73" t="str">
            <v>50900.000276/2021-55 20181700</v>
          </cell>
          <cell r="C73" t="str">
            <v>PRESTAÇÃO DE SERVIÇO DE LOCAÇÃO DE IMPRESSORAS MULTIFUNCIONAIS PARA ATENDER AS NECESSIDADES DA CDC</v>
          </cell>
          <cell r="D73" t="str">
            <v xml:space="preserve">2.290.050.100 - ALUGUEL DE EQUIPAMENTOS </v>
          </cell>
          <cell r="E73" t="str">
            <v xml:space="preserve">PHOCUS SERVIÇOS E REPRESENTAÇÕES LTDA-ME </v>
          </cell>
          <cell r="F73" t="str">
            <v>05.307.143/0001-64</v>
          </cell>
          <cell r="G73" t="str">
            <v>18/2019</v>
          </cell>
          <cell r="H73" t="str">
            <v>3º ADITIVO AO CONTRATO
018/2019</v>
          </cell>
          <cell r="I73" t="str">
            <v>DIAFIN</v>
          </cell>
          <cell r="J73" t="str">
            <v>COADMI</v>
          </cell>
          <cell r="K73">
            <v>44844</v>
          </cell>
          <cell r="L73" t="str">
            <v>Lei 13.303/16
PE 008/2019</v>
          </cell>
          <cell r="M73">
            <v>45223</v>
          </cell>
          <cell r="N73">
            <v>25021.919999999998</v>
          </cell>
          <cell r="O73" t="str">
            <v>ENCERRADO</v>
          </cell>
        </row>
        <row r="74">
          <cell r="A74">
            <v>4184</v>
          </cell>
          <cell r="B74" t="str">
            <v>50900.000276/2021-55 20181700</v>
          </cell>
          <cell r="C74" t="str">
            <v>PRESTAÇÃO DE SERVIÇO DE LOCAÇÃO DE IMPRESSORAS MULTIFUNCIONAIS PARA ATENDER AS NECESSIDADES DA CDC</v>
          </cell>
          <cell r="D74" t="str">
            <v xml:space="preserve">2.290.050.100 - ALUGUEL DE EQUIPAMENTOS </v>
          </cell>
          <cell r="E74" t="str">
            <v xml:space="preserve">PHOCUS SERVIÇOS E REPRESENTAÇÕES LTDA-ME </v>
          </cell>
          <cell r="F74" t="str">
            <v>05.307.143/0001-64</v>
          </cell>
          <cell r="G74" t="str">
            <v>18/2019</v>
          </cell>
          <cell r="H74" t="str">
            <v>4º ADITIVO AO CONTRATO
018/2019</v>
          </cell>
          <cell r="I74" t="str">
            <v>DIAFIN</v>
          </cell>
          <cell r="J74" t="str">
            <v>COADMI</v>
          </cell>
          <cell r="K74">
            <v>45223</v>
          </cell>
          <cell r="L74" t="str">
            <v>Lei 13.303/16
PE 008/2019</v>
          </cell>
          <cell r="M74">
            <v>45589</v>
          </cell>
          <cell r="N74">
            <v>25021.919999999998</v>
          </cell>
          <cell r="O74" t="str">
            <v>ENCERRADO</v>
          </cell>
        </row>
        <row r="75">
          <cell r="A75">
            <v>4190</v>
          </cell>
          <cell r="B75">
            <v>20190771</v>
          </cell>
          <cell r="C75" t="str">
            <v>FORNECIMENTO, SOB DEMANDA, DE MATERIAIS UTILIZ. NA MANUTENÇÃO DA QUALIDADE DA ÁGUA</v>
          </cell>
          <cell r="D75" t="str">
            <v xml:space="preserve">2.205.900.000 - OUTROS SERVIÇOS DE TERCEIROS </v>
          </cell>
          <cell r="E75" t="str">
            <v>MATEUS GUERRA DE FARIAS</v>
          </cell>
          <cell r="G75" t="str">
            <v>19/2019</v>
          </cell>
          <cell r="I75" t="str">
            <v>DIAFIN</v>
          </cell>
          <cell r="J75" t="str">
            <v>COADMI</v>
          </cell>
          <cell r="K75">
            <v>43767</v>
          </cell>
          <cell r="L75" t="str">
            <v>Lei 13.303/2016 CONTRATAÇÃO DIRETA DISPENSA DE LICITAÇÃO</v>
          </cell>
          <cell r="M75">
            <v>44218</v>
          </cell>
          <cell r="N75">
            <v>10000</v>
          </cell>
          <cell r="O75" t="str">
            <v>ENCERRADO</v>
          </cell>
        </row>
        <row r="76">
          <cell r="A76">
            <v>4200</v>
          </cell>
          <cell r="B76" t="str">
            <v>50900.000148/2021-10 20190135-6</v>
          </cell>
          <cell r="C76" t="str">
            <v xml:space="preserve">FORNECIMENTO DE MATERIAL DE EXPEDIENTE, SOB DEMANDA, PARA ATENDER AS NECESSIDADES DA COMPANHIA DOCAS DO CEARÁ, REFERENTE AOS LOTES Nºs 01, 03, 04 E 05 </v>
          </cell>
          <cell r="D76" t="str">
            <v xml:space="preserve">2.205.900.000 - OUTROS SERVIÇOS DE TERCEIROS 2.204.039.000 - DEMAIS </v>
          </cell>
          <cell r="E76" t="str">
            <v>A N VASCONCELOS JÚNIOR ME</v>
          </cell>
          <cell r="F76" t="str">
            <v>19.603.291/0001-30</v>
          </cell>
          <cell r="G76" t="str">
            <v>20/2019</v>
          </cell>
          <cell r="I76" t="str">
            <v>DIAFIN</v>
          </cell>
          <cell r="J76" t="str">
            <v>COADMI</v>
          </cell>
          <cell r="K76">
            <v>43756</v>
          </cell>
          <cell r="L76" t="str">
            <v>Lei 13.303/16
PE 011/2019</v>
          </cell>
          <cell r="M76">
            <v>44132</v>
          </cell>
          <cell r="N76">
            <v>62922.3</v>
          </cell>
          <cell r="O76" t="str">
            <v>ENCERRADO</v>
          </cell>
        </row>
        <row r="77">
          <cell r="A77">
            <v>4201</v>
          </cell>
          <cell r="B77" t="str">
            <v>50900.000148/2021-10 20190135-6</v>
          </cell>
          <cell r="C77" t="str">
            <v xml:space="preserve">FORNECIMENTO DE MATERIAL DE EXPEDIENTE, SOB DEMANDA, PARA ATENDER AS NECESSIDADES DA COMPANHIA DOCAS DO CEARÁ, REFERENTE AOS LOTES Nºs 01, 03, 04 E 05 </v>
          </cell>
          <cell r="D77" t="str">
            <v xml:space="preserve">2.204.039.000 - DEMAIS </v>
          </cell>
          <cell r="E77" t="str">
            <v>A N VASCONCELOS JÚNIOR ME</v>
          </cell>
          <cell r="F77" t="str">
            <v>19.603.291/0001-30</v>
          </cell>
          <cell r="G77" t="str">
            <v>20/2019</v>
          </cell>
          <cell r="H77" t="str">
            <v>1º ADITIVO AO CONTRATO
20/2019</v>
          </cell>
          <cell r="I77" t="str">
            <v>DIAFIN</v>
          </cell>
          <cell r="J77" t="str">
            <v>COADMI</v>
          </cell>
          <cell r="K77">
            <v>44123</v>
          </cell>
          <cell r="L77" t="str">
            <v>Lei 13.303/16
PE 011/2019</v>
          </cell>
          <cell r="M77">
            <v>44497</v>
          </cell>
          <cell r="N77">
            <v>44039.45</v>
          </cell>
          <cell r="O77" t="str">
            <v>ENCERRADO</v>
          </cell>
        </row>
        <row r="78">
          <cell r="A78">
            <v>4211</v>
          </cell>
          <cell r="B78" t="str">
            <v>20190460-1</v>
          </cell>
          <cell r="C78" t="str">
            <v>Sistema FORTES PONTO ELETRÔNICO</v>
          </cell>
          <cell r="D78" t="str">
            <v xml:space="preserve">2.205.900.000 - OUTROS SERVIÇOS DE TERCEIROS </v>
          </cell>
          <cell r="E78" t="str">
            <v>FORTES TECNOLOGIA</v>
          </cell>
          <cell r="F78" t="str">
            <v>63.542.443/0001-24</v>
          </cell>
          <cell r="G78" t="str">
            <v>21/2019</v>
          </cell>
          <cell r="I78" t="str">
            <v>DIAFIN</v>
          </cell>
          <cell r="J78" t="str">
            <v>CODREH</v>
          </cell>
          <cell r="K78">
            <v>43767</v>
          </cell>
          <cell r="L78" t="str">
            <v>Lei 13.303/2016 CONTRATAÇÃO DIRETA DISPENSA DE LICITAÇÃO</v>
          </cell>
          <cell r="M78">
            <v>44148</v>
          </cell>
          <cell r="N78">
            <v>7857</v>
          </cell>
          <cell r="O78" t="str">
            <v>ENCERRADO</v>
          </cell>
        </row>
        <row r="79">
          <cell r="A79">
            <v>4220</v>
          </cell>
          <cell r="B79">
            <v>20190135</v>
          </cell>
          <cell r="C79" t="str">
            <v>CONTRATAÇÃO DE EMPRESA PARA FORNECIMENTO DE MATERIAL DE EXPEDIENTE REFERENTE AOS LOTES Nºs 06 e 08</v>
          </cell>
          <cell r="D79" t="str">
            <v xml:space="preserve">2.205.900.000 - OUTROS SERVIÇOS DE TERCEIROS 2.204.039.000 - DEMAIS </v>
          </cell>
          <cell r="E79" t="str">
            <v>LAZARO BEZERRA SOARES - ME</v>
          </cell>
          <cell r="F79" t="str">
            <v>06.088.333/0001-09</v>
          </cell>
          <cell r="G79" t="str">
            <v>22/2019</v>
          </cell>
          <cell r="I79" t="str">
            <v>DIAFIN</v>
          </cell>
          <cell r="J79" t="str">
            <v>COADMI</v>
          </cell>
          <cell r="K79">
            <v>43766</v>
          </cell>
          <cell r="L79" t="str">
            <v>Lei 13.303/16
PE 011/2019</v>
          </cell>
          <cell r="M79">
            <v>44257</v>
          </cell>
          <cell r="N79">
            <v>31626.6</v>
          </cell>
          <cell r="O79" t="str">
            <v>ENCERRADO</v>
          </cell>
        </row>
        <row r="80">
          <cell r="A80">
            <v>4260</v>
          </cell>
          <cell r="B80" t="str">
            <v>50900.000366/2021-46 20190051-1000</v>
          </cell>
          <cell r="C80"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0" t="str">
            <v>2.205.040.000 - VIGILÂNCIA E SEGURANÇA</v>
          </cell>
          <cell r="E80" t="str">
            <v>THOMPSON SEGURANÇA</v>
          </cell>
          <cell r="F80" t="str">
            <v>06.978.936/0001-78</v>
          </cell>
          <cell r="G80" t="str">
            <v>26/2019</v>
          </cell>
          <cell r="I80" t="str">
            <v>DIRPRE</v>
          </cell>
          <cell r="J80" t="str">
            <v>CODGUA</v>
          </cell>
          <cell r="K80">
            <v>43808</v>
          </cell>
          <cell r="L80" t="str">
            <v>Lei 13.303/16
PE 010/2019</v>
          </cell>
          <cell r="M80">
            <v>44197</v>
          </cell>
          <cell r="N80">
            <v>3325815.6</v>
          </cell>
          <cell r="O80" t="str">
            <v>ENCERRADO</v>
          </cell>
        </row>
        <row r="81">
          <cell r="A81">
            <v>4261</v>
          </cell>
          <cell r="B81" t="str">
            <v xml:space="preserve">
50900.000366/2021-46 20190051</v>
          </cell>
          <cell r="C81"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1" t="str">
            <v>2.205.040.000 - VIGILÂNCIA E SEGURANÇA</v>
          </cell>
          <cell r="E81" t="str">
            <v>THOMPSON SEGURANÇA LTDA</v>
          </cell>
          <cell r="F81" t="str">
            <v>06.978.936/0001-78</v>
          </cell>
          <cell r="G81" t="str">
            <v>26/2019</v>
          </cell>
          <cell r="H81" t="str">
            <v xml:space="preserve">1º ADITIVO AO CONTRATO
26/2019
</v>
          </cell>
          <cell r="I81" t="str">
            <v>DIRPRE</v>
          </cell>
          <cell r="J81" t="str">
            <v>CODGUA</v>
          </cell>
          <cell r="K81">
            <v>44109</v>
          </cell>
          <cell r="L81" t="str">
            <v>Lei 13.303/16
PE 010/2019</v>
          </cell>
          <cell r="M81">
            <v>44562</v>
          </cell>
          <cell r="N81">
            <v>3478257.48</v>
          </cell>
          <cell r="O81" t="str">
            <v>ENCERRADO</v>
          </cell>
        </row>
        <row r="82">
          <cell r="A82">
            <v>4262</v>
          </cell>
          <cell r="B82" t="str">
            <v xml:space="preserve">
50900.000366/2021-46 20190051</v>
          </cell>
          <cell r="C82"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2" t="str">
            <v>2.205.040.000 - VIGILÂNCIA E SEGURANÇA</v>
          </cell>
          <cell r="E82" t="str">
            <v>THOMPSON SEGURANÇA LTDA</v>
          </cell>
          <cell r="F82" t="str">
            <v>06.978.936/0001-78</v>
          </cell>
          <cell r="G82" t="str">
            <v>26/2019</v>
          </cell>
          <cell r="H82" t="str">
            <v>2º ADITIVO AO CONTRATO
26/2019</v>
          </cell>
          <cell r="I82" t="str">
            <v>DIRPRE</v>
          </cell>
          <cell r="J82" t="str">
            <v>CODGUA</v>
          </cell>
          <cell r="K82">
            <v>44193</v>
          </cell>
          <cell r="L82" t="str">
            <v>Lei 13.303/16
PE 010/2019</v>
          </cell>
          <cell r="M82">
            <v>44562</v>
          </cell>
          <cell r="N82">
            <v>3478257.48</v>
          </cell>
          <cell r="O82" t="str">
            <v>ENCERRADO</v>
          </cell>
        </row>
        <row r="83">
          <cell r="A83">
            <v>4263</v>
          </cell>
          <cell r="B83" t="str">
            <v>50900.000366/2021-46 20190051</v>
          </cell>
          <cell r="C83"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3" t="str">
            <v>2.205.040.000 - VIGILÂNCIA E SEGURANÇA</v>
          </cell>
          <cell r="E83" t="str">
            <v>THOMPSON SEGURANÇA LTDA</v>
          </cell>
          <cell r="F83" t="str">
            <v>06.978.936/0001-78</v>
          </cell>
          <cell r="G83" t="str">
            <v>26/2019</v>
          </cell>
          <cell r="H83" t="str">
            <v>3º ADITIVO AO CONTRATO
26/2019</v>
          </cell>
          <cell r="I83" t="str">
            <v>DIRPRE</v>
          </cell>
          <cell r="J83" t="str">
            <v>CODGUA</v>
          </cell>
          <cell r="K83">
            <v>44363</v>
          </cell>
          <cell r="L83" t="str">
            <v>Lei 13.303/16
PE 010/2019</v>
          </cell>
          <cell r="M83">
            <v>44562</v>
          </cell>
          <cell r="N83">
            <v>3664378.44</v>
          </cell>
          <cell r="O83" t="str">
            <v>ENCERRADO</v>
          </cell>
        </row>
        <row r="84">
          <cell r="A84">
            <v>4264</v>
          </cell>
          <cell r="B84" t="str">
            <v>50900.000366/2021-46 20190051</v>
          </cell>
          <cell r="C84"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4" t="str">
            <v>2.205.040.000 - VIGILÂNCIA E SEGURANÇA</v>
          </cell>
          <cell r="E84" t="str">
            <v>THOMPSON SEGURANÇA LTDA</v>
          </cell>
          <cell r="F84" t="str">
            <v>06.978.936/0001-78</v>
          </cell>
          <cell r="G84" t="str">
            <v>26/2019</v>
          </cell>
          <cell r="H84" t="str">
            <v>4º ADITIVO AO CONTRATO
26/2019</v>
          </cell>
          <cell r="I84" t="str">
            <v>DIRPRE</v>
          </cell>
          <cell r="J84" t="str">
            <v>CODGUA</v>
          </cell>
          <cell r="K84">
            <v>44560</v>
          </cell>
          <cell r="L84" t="str">
            <v>Lei 13.303/16
PE 010/2019</v>
          </cell>
          <cell r="M84">
            <v>44652</v>
          </cell>
          <cell r="N84">
            <v>916094.61</v>
          </cell>
          <cell r="O84" t="str">
            <v>ENCERRADO</v>
          </cell>
        </row>
        <row r="85">
          <cell r="A85">
            <v>4265</v>
          </cell>
          <cell r="B85" t="str">
            <v>50900.000366/2021-46 20190051</v>
          </cell>
          <cell r="C85"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5" t="str">
            <v>2.205.040.000 - VIGILÂNCIA E SEGURANÇA</v>
          </cell>
          <cell r="E85" t="str">
            <v>THOMPSON SEGURANÇA LTDA</v>
          </cell>
          <cell r="F85" t="str">
            <v>06.978.936/0001-78</v>
          </cell>
          <cell r="G85" t="str">
            <v>26/2019</v>
          </cell>
          <cell r="H85" t="str">
            <v>5º ADITIVO AO CONTRATO
26/2019</v>
          </cell>
          <cell r="I85" t="str">
            <v>DIRPRE</v>
          </cell>
          <cell r="J85" t="str">
            <v>CODGUA</v>
          </cell>
          <cell r="K85">
            <v>44560</v>
          </cell>
          <cell r="L85" t="str">
            <v>Lei 13.303/16
PE 010/2019</v>
          </cell>
          <cell r="M85">
            <v>44713</v>
          </cell>
          <cell r="N85">
            <v>610729.74</v>
          </cell>
          <cell r="O85" t="str">
            <v>ENCERRADO</v>
          </cell>
        </row>
        <row r="86">
          <cell r="A86">
            <v>4266</v>
          </cell>
          <cell r="B86" t="str">
            <v>50900.000366/2021-46 20190051</v>
          </cell>
          <cell r="C86"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6" t="str">
            <v>2.205.040.000 - VIGILÂNCIA E SEGURANÇA</v>
          </cell>
          <cell r="E86" t="str">
            <v>THOMPSON SEGURANÇA LTDA</v>
          </cell>
          <cell r="F86" t="str">
            <v>06.978.936/0001-78</v>
          </cell>
          <cell r="G86" t="str">
            <v>26/2019</v>
          </cell>
          <cell r="H86" t="str">
            <v>6º ADITIVO AO CONTRATO
26/2019</v>
          </cell>
          <cell r="I86" t="str">
            <v>DIRPRE</v>
          </cell>
          <cell r="J86" t="str">
            <v>CODGUA</v>
          </cell>
          <cell r="K86">
            <v>44712</v>
          </cell>
          <cell r="L86" t="str">
            <v>Lei 13.303/16
PE 010/2019</v>
          </cell>
          <cell r="M86">
            <v>44835</v>
          </cell>
          <cell r="N86">
            <v>1221459.48</v>
          </cell>
          <cell r="O86" t="str">
            <v>ENCERRADO</v>
          </cell>
        </row>
        <row r="87">
          <cell r="A87">
            <v>4270</v>
          </cell>
          <cell r="B87" t="str">
            <v>20190599-1</v>
          </cell>
          <cell r="C87" t="str">
            <v>AQUISIÇÃO DE CRACHÁS, DE FORMA PARCELADA, PARA A CDC.</v>
          </cell>
          <cell r="D87" t="str">
            <v xml:space="preserve">2.205.900.000 - OUTROS SERVIÇOS DE TERCEIROS </v>
          </cell>
          <cell r="E87" t="str">
            <v>AF CARTÕES &amp; SISTEMAS DE IDENTIFICAÇÕES</v>
          </cell>
          <cell r="F87" t="str">
            <v>01.452.348/0001-82</v>
          </cell>
          <cell r="G87" t="str">
            <v>27/2019</v>
          </cell>
          <cell r="I87" t="str">
            <v>DIRPRE</v>
          </cell>
          <cell r="J87" t="str">
            <v>CODGUA</v>
          </cell>
          <cell r="K87">
            <v>43808</v>
          </cell>
          <cell r="L87" t="str">
            <v>Lei 13.303/2016 CONTRATAÇÃO DIRETA DISPENSA DE LICITAÇÃO</v>
          </cell>
          <cell r="M87">
            <v>44347</v>
          </cell>
          <cell r="N87">
            <v>7875</v>
          </cell>
          <cell r="O87" t="str">
            <v>ENCERRADO</v>
          </cell>
        </row>
        <row r="88">
          <cell r="A88">
            <v>4271</v>
          </cell>
          <cell r="B88" t="str">
            <v>50900.000159/2020-19
20190599-1</v>
          </cell>
          <cell r="C88" t="str">
            <v>AQUISIÇÃO DE CRACHÁS, DE FORMA PARCELADA, PARA A CDC.</v>
          </cell>
          <cell r="D88" t="str">
            <v xml:space="preserve">2.205.900.000 - OUTROS SERVIÇOS DE TERCEIROS </v>
          </cell>
          <cell r="E88" t="str">
            <v>AF CARTÕES &amp; SISTEMAS DE IDENTIFICAÇÕES</v>
          </cell>
          <cell r="F88" t="str">
            <v>01.452.348/0001-82</v>
          </cell>
          <cell r="G88" t="str">
            <v>27/2019</v>
          </cell>
          <cell r="H88" t="str">
            <v>1º ADITIVO
27/2019</v>
          </cell>
          <cell r="I88" t="str">
            <v>DIRPRE</v>
          </cell>
          <cell r="J88" t="str">
            <v>CODGUA</v>
          </cell>
          <cell r="K88">
            <v>44335</v>
          </cell>
          <cell r="L88" t="str">
            <v>Lei 13.303/2016 CONTRATAÇÃO DIRETA DISPENSA DE LICITAÇÃO</v>
          </cell>
          <cell r="M88">
            <v>44711</v>
          </cell>
          <cell r="N88">
            <v>7875</v>
          </cell>
          <cell r="O88" t="str">
            <v>ENCERRADO</v>
          </cell>
        </row>
        <row r="89">
          <cell r="A89">
            <v>4272</v>
          </cell>
          <cell r="B89" t="str">
            <v>50900.000159/2020-19
20190599-1</v>
          </cell>
          <cell r="C89" t="str">
            <v>AQUISIÇÃO DE CRACHÁS, DE FORMA PARCELADA, PARA A CDC.</v>
          </cell>
          <cell r="D89" t="str">
            <v xml:space="preserve">2.205.900.000 - OUTROS SERVIÇOS DE TERCEIROS </v>
          </cell>
          <cell r="E89" t="str">
            <v>AF CARTÕES &amp; SISTEMAS DE IDENTIFICAÇÕES</v>
          </cell>
          <cell r="F89" t="str">
            <v>01.452.348/0001-82</v>
          </cell>
          <cell r="G89" t="str">
            <v>27/2019</v>
          </cell>
          <cell r="H89" t="str">
            <v>2º ADITIVO
27/2019</v>
          </cell>
          <cell r="I89" t="str">
            <v>DIRPRE</v>
          </cell>
          <cell r="J89" t="str">
            <v>CODGUA</v>
          </cell>
          <cell r="K89">
            <v>44608</v>
          </cell>
          <cell r="L89" t="str">
            <v>Lei 13.303/2016 CONTRATAÇÃO DIRETA DISPENSA DE LICITAÇÃO</v>
          </cell>
          <cell r="M89">
            <v>45076</v>
          </cell>
          <cell r="N89">
            <v>7875</v>
          </cell>
          <cell r="O89" t="str">
            <v>ENCERRADO</v>
          </cell>
        </row>
        <row r="90">
          <cell r="A90">
            <v>4273</v>
          </cell>
          <cell r="B90" t="str">
            <v>50900.000159/2020-19
20190599-1</v>
          </cell>
          <cell r="C90" t="str">
            <v>AQUISIÇÃO DE CRACHÁS, DE FORMA PARCELADA, PARA A CDC.</v>
          </cell>
          <cell r="D90" t="str">
            <v xml:space="preserve">2.205.900.000 - OUTROS SERVIÇOS DE TERCEIROS </v>
          </cell>
          <cell r="E90" t="str">
            <v>AF CARTÕES &amp; SISTEMAS DE IDENTIFICAÇÕES</v>
          </cell>
          <cell r="F90" t="str">
            <v>01.452.348/0001-82</v>
          </cell>
          <cell r="G90" t="str">
            <v>27/2019</v>
          </cell>
          <cell r="H90" t="str">
            <v>3º ADITIVO
27/2019</v>
          </cell>
          <cell r="I90" t="str">
            <v>DIRPRE</v>
          </cell>
          <cell r="J90" t="str">
            <v>CODGUA</v>
          </cell>
          <cell r="K90">
            <v>45076</v>
          </cell>
          <cell r="L90" t="str">
            <v>Lei 13.303/2016 CONTRATAÇÃO DIRETA DISPENSA DE LICITAÇÃO</v>
          </cell>
          <cell r="M90">
            <v>45442</v>
          </cell>
          <cell r="N90">
            <v>7875</v>
          </cell>
          <cell r="O90" t="str">
            <v>ENCERRADO</v>
          </cell>
        </row>
        <row r="91">
          <cell r="A91">
            <v>4274</v>
          </cell>
          <cell r="B91" t="str">
            <v>50900.000159/2020-19
20190599-1</v>
          </cell>
          <cell r="C91" t="str">
            <v>AQUISIÇÃO DE CRACHÁS, DE FORMA PARCELADA, PARA A CDC.</v>
          </cell>
          <cell r="D91" t="str">
            <v xml:space="preserve">2.205.900.000 - OUTROS SERVIÇOS DE TERCEIROS </v>
          </cell>
          <cell r="E91" t="str">
            <v>AF CARTÕES &amp; SISTEMAS DE IDENTIFICAÇÕES</v>
          </cell>
          <cell r="F91" t="str">
            <v>01.452.348/0001-82</v>
          </cell>
          <cell r="G91" t="str">
            <v>27/2019</v>
          </cell>
          <cell r="H91" t="str">
            <v>4º ADITIVO
27/2019</v>
          </cell>
          <cell r="I91" t="str">
            <v>DIRPRE</v>
          </cell>
          <cell r="J91" t="str">
            <v>CODGUA</v>
          </cell>
          <cell r="K91">
            <v>45441</v>
          </cell>
          <cell r="L91" t="str">
            <v>Lei 13.303/2016 CONTRATAÇÃO DIRETA DISPENSA DE LICITAÇÃO</v>
          </cell>
          <cell r="M91">
            <v>45807</v>
          </cell>
          <cell r="N91">
            <v>7875</v>
          </cell>
          <cell r="O91" t="str">
            <v>ENCERRADO</v>
          </cell>
        </row>
        <row r="92">
          <cell r="A92">
            <v>4280</v>
          </cell>
          <cell r="B92" t="str">
            <v>50900.000209/2021-31 20180185-10001</v>
          </cell>
          <cell r="C92" t="str">
            <v>SERVIÇO CONTÍNUO DE ESTABELECIMENTO, OPERAÇÃO, MANUTENÇÃO PREVENTIVA E CORRETIVA DOS SINAIS NÁUTICOS DE AUXÍLIO A NAVEGAÇÃO QUE CONSTITUEM O BALIZAMENTO EXISTENTE DO CANAL DE ACESSO E DA BACIA DE MANOBRAS DO PORTO DE FORTALEZA.</v>
          </cell>
          <cell r="D92" t="str">
            <v xml:space="preserve">2.205.900.000 - OUTROS SERVIÇOS DE TERCEIROS </v>
          </cell>
          <cell r="E92" t="str">
            <v>3G ENGENHARIA LTDA-ME</v>
          </cell>
          <cell r="F92" t="str">
            <v>19.657.038/0001-60</v>
          </cell>
          <cell r="G92" t="str">
            <v>28/2019</v>
          </cell>
          <cell r="I92" t="str">
            <v>DIEGEP</v>
          </cell>
          <cell r="J92" t="str">
            <v>CODINF</v>
          </cell>
          <cell r="K92">
            <v>43811</v>
          </cell>
          <cell r="L92" t="str">
            <v>Lei 13.303/16
PE 03/2019</v>
          </cell>
          <cell r="M92">
            <v>44197</v>
          </cell>
          <cell r="N92">
            <v>1099000</v>
          </cell>
          <cell r="O92" t="str">
            <v>ENCERRADO</v>
          </cell>
        </row>
        <row r="93">
          <cell r="A93">
            <v>4281</v>
          </cell>
          <cell r="B93" t="str">
            <v>50900.000209/2021-31 20180185-10002</v>
          </cell>
          <cell r="C93" t="str">
            <v>SERVIÇO CONTÍNUO DE ESTABELECIMENTO, OPERAÇÃO, MANUTENÇÃO PREVENTIVA E CORRETIVA DOS SINAIS NÁUTICOS DE AUXÍLIO A NAVEGAÇÃO QUE CONSTITUEM O BALIZAMENTO EXISTENTE DO CANAL DE ACESSO E DA BACIA DE MANOBRAS DO PORTO DE FORTALEZA.</v>
          </cell>
          <cell r="D93" t="str">
            <v xml:space="preserve">2.205.900.000 - OUTROS SERVIÇOS DE TERCEIROS </v>
          </cell>
          <cell r="E93" t="str">
            <v>3G ENGENHARIA LTDA</v>
          </cell>
          <cell r="F93" t="str">
            <v>19.657.038/0001-60</v>
          </cell>
          <cell r="G93" t="str">
            <v>28/2019</v>
          </cell>
          <cell r="H93" t="str">
            <v xml:space="preserve">1º ADITIVO AO CONTRATO 28/2019 </v>
          </cell>
          <cell r="I93" t="str">
            <v>DIEGEP</v>
          </cell>
          <cell r="J93" t="str">
            <v>CODINF</v>
          </cell>
          <cell r="K93">
            <v>44193</v>
          </cell>
          <cell r="L93" t="str">
            <v>Lei 13.303/16
PE 03/2019</v>
          </cell>
          <cell r="M93">
            <v>44562</v>
          </cell>
          <cell r="N93">
            <v>1099000</v>
          </cell>
          <cell r="O93" t="str">
            <v>ENCERRADO</v>
          </cell>
        </row>
        <row r="94">
          <cell r="A94">
            <v>4282</v>
          </cell>
          <cell r="B94" t="str">
            <v>50900.000209/2021-31 20180185-10003</v>
          </cell>
          <cell r="C94" t="str">
            <v>SERVIÇO CONTÍNUO DE ESTABELECIMENTO, OPERAÇÃO, MANUTENÇÃO PREVENTIVA E CORRETIVA DOS SINAIS NÁUTICOS DE AUXÍLIO A NAVEGAÇÃO QUE CONSTITUEM O BALIZAMENTO EXISTENTE DO CANAL DE ACESSO E DA BACIA DE MANOBRAS DO PORTO DE FORTALEZA.</v>
          </cell>
          <cell r="D94" t="str">
            <v xml:space="preserve">2.205.900.000 - OUTROS SERVIÇOS DE TERCEIROS </v>
          </cell>
          <cell r="E94" t="str">
            <v>3G ENGENHARIA LTDA</v>
          </cell>
          <cell r="F94" t="str">
            <v>19.657.038/0001-60</v>
          </cell>
          <cell r="G94" t="str">
            <v>28/2019</v>
          </cell>
          <cell r="H94" t="str">
            <v>2º ADITIVO AO CONTRATO 28/2019</v>
          </cell>
          <cell r="I94" t="str">
            <v>DIEGEP</v>
          </cell>
          <cell r="J94" t="str">
            <v>CODINF</v>
          </cell>
          <cell r="K94">
            <v>44559</v>
          </cell>
          <cell r="L94" t="str">
            <v>Lei 13.303/16
PE 03/2019</v>
          </cell>
          <cell r="M94">
            <v>44927</v>
          </cell>
          <cell r="N94">
            <v>1303963.5</v>
          </cell>
          <cell r="O94" t="str">
            <v>ENCERRADO</v>
          </cell>
        </row>
        <row r="95">
          <cell r="A95">
            <v>4283</v>
          </cell>
          <cell r="B95" t="str">
            <v>50900.000209/2021-31 20180185-10003</v>
          </cell>
          <cell r="C95" t="str">
            <v>SERVIÇO CONTÍNUO DE ESTABELECIMENTO, OPERAÇÃO, MANUTENÇÃO PREVENTIVA E CORRETIVA DOS SINAIS NÁUTICOS DE AUXÍLIO A NAVEGAÇÃO QUE CONSTITUEM O BALIZAMENTO EXISTENTE DO CANAL DE ACESSO E DA BACIA DE MANOBRAS DO PORTO DE FORTALEZA.</v>
          </cell>
          <cell r="D95" t="str">
            <v xml:space="preserve">2.205.900.000 - OUTROS SERVIÇOS DE TERCEIROS </v>
          </cell>
          <cell r="E95" t="str">
            <v>3G ENGENHARIA LTDA</v>
          </cell>
          <cell r="F95" t="str">
            <v>19.657.038/0001-60</v>
          </cell>
          <cell r="G95" t="str">
            <v>28/2019</v>
          </cell>
          <cell r="H95" t="str">
            <v>3º ADITIVO AO CONTRATO 28/2019</v>
          </cell>
          <cell r="I95" t="str">
            <v>DIEGEP</v>
          </cell>
          <cell r="J95" t="str">
            <v>CODINF</v>
          </cell>
          <cell r="K95">
            <v>44923</v>
          </cell>
          <cell r="L95" t="str">
            <v>Lei 13.303/16
PE 03/2019</v>
          </cell>
          <cell r="M95">
            <v>45292</v>
          </cell>
          <cell r="N95">
            <v>1526412.12</v>
          </cell>
          <cell r="O95" t="str">
            <v>ENCERRADO</v>
          </cell>
        </row>
        <row r="96">
          <cell r="A96">
            <v>4284</v>
          </cell>
          <cell r="B96" t="str">
            <v>50900.000209/2021-31 20180185-10003</v>
          </cell>
          <cell r="C96" t="str">
            <v>SERVIÇO CONTÍNUO DE ESTABELECIMENTO, OPERAÇÃO, MANUTENÇÃO PREVENTIVA E CORRETIVA DOS SINAIS NÁUTICOS DE AUXÍLIO A NAVEGAÇÃO QUE CONSTITUEM O BALIZAMENTO EXISTENTE DO CANAL DE ACESSO E DA BACIA DE MANOBRAS DO PORTO DE FORTALEZA.</v>
          </cell>
          <cell r="D96" t="str">
            <v xml:space="preserve">2.205.900.000 - OUTROS SERVIÇOS DE TERCEIROS </v>
          </cell>
          <cell r="E96" t="str">
            <v>3G ENGENHARIA LTDA</v>
          </cell>
          <cell r="F96" t="str">
            <v>19.657.038/0001-60</v>
          </cell>
          <cell r="G96" t="str">
            <v>28/2019</v>
          </cell>
          <cell r="H96" t="str">
            <v>4º ADITIVO AO CONTRATO 28/2019</v>
          </cell>
          <cell r="I96" t="str">
            <v>DIEGEP</v>
          </cell>
          <cell r="J96" t="str">
            <v>CODINF</v>
          </cell>
          <cell r="K96">
            <v>45289</v>
          </cell>
          <cell r="L96" t="str">
            <v>Lei 13.303/16
PE 03/2019</v>
          </cell>
          <cell r="M96">
            <v>45382</v>
          </cell>
          <cell r="N96">
            <v>401684.52</v>
          </cell>
          <cell r="O96" t="str">
            <v>ENCERRADO</v>
          </cell>
        </row>
        <row r="97">
          <cell r="A97">
            <v>4285</v>
          </cell>
          <cell r="B97" t="str">
            <v>50900.000209/2021-31 20180185-10003</v>
          </cell>
          <cell r="C97" t="str">
            <v>SERVIÇO CONTÍNUO DE ESTABELECIMENTO, OPERAÇÃO, MANUTENÇÃO PREVENTIVA E CORRETIVA DOS SINAIS NÁUTICOS DE AUXÍLIO A NAVEGAÇÃO QUE CONSTITUEM O BALIZAMENTO EXISTENTE DO CANAL DE ACESSO E DA BACIA DE MANOBRAS DO PORTO DE FORTALEZA.</v>
          </cell>
          <cell r="D97" t="str">
            <v xml:space="preserve">2.205.900.000 - OUTROS SERVIÇOS DE TERCEIROS </v>
          </cell>
          <cell r="E97" t="str">
            <v>3G ENGENHARIA LTDA</v>
          </cell>
          <cell r="F97" t="str">
            <v>19.657.038/0001-60</v>
          </cell>
          <cell r="G97" t="str">
            <v>28/2019</v>
          </cell>
          <cell r="H97" t="str">
            <v>5º ADITIVO AO CONTRATO 28/2019</v>
          </cell>
          <cell r="I97" t="str">
            <v>DIEGEP</v>
          </cell>
          <cell r="J97" t="str">
            <v>CODINF</v>
          </cell>
          <cell r="K97">
            <v>45379</v>
          </cell>
          <cell r="L97" t="str">
            <v>Lei 13.303/16
PE 03/2019</v>
          </cell>
          <cell r="M97">
            <v>45562</v>
          </cell>
          <cell r="N97">
            <v>803369.04</v>
          </cell>
          <cell r="O97" t="str">
            <v>ENCERRADO</v>
          </cell>
        </row>
        <row r="98">
          <cell r="A98">
            <v>4286</v>
          </cell>
          <cell r="B98" t="str">
            <v>50900.000209/2021-31 20180185-10003</v>
          </cell>
          <cell r="C98" t="str">
            <v>SERVIÇO CONTÍNUO DE ESTABELECIMENTO, OPERAÇÃO, MANUTENÇÃO PREVENTIVA E CORRETIVA DOS SINAIS NÁUTICOS DE AUXÍLIO A NAVEGAÇÃO QUE CONSTITUEM O BALIZAMENTO EXISTENTE DO CANAL DE ACESSO E DA BACIA DE MANOBRAS DO PORTO DE FORTALEZA.</v>
          </cell>
          <cell r="D98" t="str">
            <v xml:space="preserve">2.205.900.000 - OUTROS SERVIÇOS DE TERCEIROS </v>
          </cell>
          <cell r="E98" t="str">
            <v>3G ENGENHARIA LTDA</v>
          </cell>
          <cell r="F98" t="str">
            <v>19.657.038/0001-60</v>
          </cell>
          <cell r="G98" t="str">
            <v>28/2019</v>
          </cell>
          <cell r="H98" t="str">
            <v>6º ADITIVO AO CONTRATO 28/2019</v>
          </cell>
          <cell r="I98" t="str">
            <v>DIEGEP</v>
          </cell>
          <cell r="J98" t="str">
            <v>CODINF</v>
          </cell>
          <cell r="K98">
            <v>45562</v>
          </cell>
          <cell r="L98" t="str">
            <v>Lei 13.303/16
PE 03/2019</v>
          </cell>
          <cell r="M98">
            <v>45654</v>
          </cell>
          <cell r="N98">
            <v>401684.52</v>
          </cell>
          <cell r="O98" t="str">
            <v>ENCERRADO</v>
          </cell>
        </row>
        <row r="99">
          <cell r="A99">
            <v>5010</v>
          </cell>
          <cell r="B99" t="str">
            <v>50900.000112/2021-28 20190502</v>
          </cell>
          <cell r="C99" t="str">
            <v>PRESTAÇÃO DE SERVIÇOS, POR DEMANDA, DE APOIO ADMINISTRATIVO EM ZELADORIA, COPEIRAGEM, RECEPÇÃO, PORTARIA, MOTORISTA - CONTRATO 01/2020</v>
          </cell>
          <cell r="D99" t="str">
            <v xml:space="preserve">2.205.900.000 - OUTROS SERVIÇOS DE TERCEIROS </v>
          </cell>
          <cell r="E99" t="str">
            <v>CRIART - SERVIÇO DE TERCEIRIZAÇÃO DE MÃO DE OBRA</v>
          </cell>
          <cell r="F99" t="str">
            <v>07.783.832/0001-70</v>
          </cell>
          <cell r="G99" t="str">
            <v>01/2020</v>
          </cell>
          <cell r="I99" t="str">
            <v>DIAFIN</v>
          </cell>
          <cell r="J99" t="str">
            <v>COADMI</v>
          </cell>
          <cell r="K99">
            <v>43839</v>
          </cell>
          <cell r="L99" t="str">
            <v>Lei 13.303/16
PE 09/2019</v>
          </cell>
          <cell r="M99">
            <v>44205</v>
          </cell>
          <cell r="N99">
            <v>3390511.88</v>
          </cell>
          <cell r="O99" t="str">
            <v>ENCERRADO</v>
          </cell>
        </row>
        <row r="100">
          <cell r="A100">
            <v>5011</v>
          </cell>
          <cell r="B100" t="str">
            <v>50900.000112/2021-28 20190502</v>
          </cell>
          <cell r="C100"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0" t="str">
            <v xml:space="preserve">2.205.900.000 - OUTROS SERVIÇOS DE TERCEIROS </v>
          </cell>
          <cell r="E100" t="str">
            <v>CRIART SERVIÇOS DE TERCEIRIZAÇÃO DE MÃO DE OBRA LTDA</v>
          </cell>
          <cell r="F100" t="str">
            <v>07.783.832/0001-70</v>
          </cell>
          <cell r="G100" t="str">
            <v>01/2020</v>
          </cell>
          <cell r="H100" t="str">
            <v>1º ADITIVO AO CONTRATO 01/2020
(REPACTUAÇÃO)</v>
          </cell>
          <cell r="I100" t="str">
            <v>DIAFIN</v>
          </cell>
          <cell r="J100" t="str">
            <v>COADMI</v>
          </cell>
          <cell r="K100">
            <v>44061</v>
          </cell>
          <cell r="L100" t="str">
            <v>Lei 13.303/16
PE 09/2019</v>
          </cell>
          <cell r="M100">
            <v>44205</v>
          </cell>
          <cell r="N100">
            <v>3518313.92</v>
          </cell>
          <cell r="O100" t="str">
            <v>ENCERRADO</v>
          </cell>
        </row>
        <row r="101">
          <cell r="A101">
            <v>5012</v>
          </cell>
          <cell r="B101" t="str">
            <v>50900.000112/2021-28
20190502-1006</v>
          </cell>
          <cell r="C101"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1" t="str">
            <v xml:space="preserve">2.205.900.000 - OUTROS SERVIÇOS DE TERCEIROS </v>
          </cell>
          <cell r="E101" t="str">
            <v>CRIART SERVIÇOS DE TERCEIRIZAÇÃO DE MÃO DE OBRA LTDA</v>
          </cell>
          <cell r="F101" t="str">
            <v>07.783.832/0001-70</v>
          </cell>
          <cell r="G101" t="str">
            <v>01/2020</v>
          </cell>
          <cell r="H101" t="str">
            <v>2º ADITIVO AO CONTRATO 01/2020</v>
          </cell>
          <cell r="I101" t="str">
            <v>DIAFIN</v>
          </cell>
          <cell r="J101" t="str">
            <v>COADMI</v>
          </cell>
          <cell r="K101">
            <v>44204</v>
          </cell>
          <cell r="L101" t="str">
            <v>Lei 13.303/16
PE 09/2019</v>
          </cell>
          <cell r="M101">
            <v>44570</v>
          </cell>
          <cell r="N101">
            <v>3428921.81</v>
          </cell>
          <cell r="O101" t="str">
            <v>ENCERRADO</v>
          </cell>
        </row>
        <row r="102">
          <cell r="A102">
            <v>5013</v>
          </cell>
          <cell r="B102" t="str">
            <v>50900.000112/2021-28
20190502-1006</v>
          </cell>
          <cell r="C102"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2" t="str">
            <v xml:space="preserve">2.205.900.000 - OUTROS SERVIÇOS DE TERCEIROS </v>
          </cell>
          <cell r="E102" t="str">
            <v>CRIART SERVIÇOS DE TERCEIRIZAÇÃO DE MÃO DE OBRA LTDA</v>
          </cell>
          <cell r="F102" t="str">
            <v>07.783.832/0001-70</v>
          </cell>
          <cell r="G102" t="str">
            <v>01/2020</v>
          </cell>
          <cell r="H102" t="str">
            <v>3º ADITIVO DE CONTRATO 01/2020</v>
          </cell>
          <cell r="I102" t="str">
            <v>DIAFIN</v>
          </cell>
          <cell r="J102" t="str">
            <v>COADMI</v>
          </cell>
          <cell r="K102">
            <v>44417</v>
          </cell>
          <cell r="L102" t="str">
            <v>Lei 13.303/16
PE 09/2019</v>
          </cell>
          <cell r="M102">
            <v>44570</v>
          </cell>
          <cell r="N102">
            <v>3681735.1809999999</v>
          </cell>
          <cell r="O102" t="str">
            <v>ENCERRADO</v>
          </cell>
        </row>
        <row r="103">
          <cell r="A103">
            <v>5014</v>
          </cell>
          <cell r="B103" t="str">
            <v>50900.000112/2021-28
20190502-1006</v>
          </cell>
          <cell r="C103"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3" t="str">
            <v xml:space="preserve">2.205.900.000 - OUTROS SERVIÇOS DE TERCEIROS </v>
          </cell>
          <cell r="E103" t="str">
            <v>CRIART SERVIÇOS DE TERCEIRIZAÇÃO DE MÃO DE OBRA LTDA</v>
          </cell>
          <cell r="F103" t="str">
            <v>07.783.832/0001-70</v>
          </cell>
          <cell r="G103" t="str">
            <v>01/2020</v>
          </cell>
          <cell r="H103" t="str">
            <v>4º ADITIVO DE CONTRATO 01/2020</v>
          </cell>
          <cell r="I103" t="str">
            <v>DIAFIN</v>
          </cell>
          <cell r="J103" t="str">
            <v>COADMI</v>
          </cell>
          <cell r="K103">
            <v>44777</v>
          </cell>
          <cell r="L103" t="str">
            <v>Lei 13.303/16
PE 09/2019</v>
          </cell>
          <cell r="M103">
            <v>44935</v>
          </cell>
          <cell r="N103">
            <v>3713997.99</v>
          </cell>
          <cell r="O103" t="str">
            <v>ENCERRADO</v>
          </cell>
        </row>
        <row r="104">
          <cell r="A104">
            <v>5015</v>
          </cell>
          <cell r="B104" t="str">
            <v>50900.000112/2021-28
20190502-1006</v>
          </cell>
          <cell r="C104" t="str">
            <v>PRESTAÇÃO DE SERVIÇOS, POR DEMANDA, DE APOIO ADMINISTRATIVO EM ZELADORIA, COPEIRAGEM, RECEPÇÃO, PORTARIA, MOTORISTA</v>
          </cell>
          <cell r="D104" t="str">
            <v xml:space="preserve">2.205.900.000 - OUTROS SERVIÇOS DE TERCEIROS </v>
          </cell>
          <cell r="E104" t="str">
            <v>CRIART - SERVIÇO DE TERCEIRIZAÇÃO DE MÃO DE OBRA</v>
          </cell>
          <cell r="F104" t="str">
            <v>07.783.832/0001-70</v>
          </cell>
          <cell r="G104" t="str">
            <v>01/2020</v>
          </cell>
          <cell r="H104" t="str">
            <v>5º ADITIVO AO CONTRATO 01/2020</v>
          </cell>
          <cell r="I104" t="str">
            <v>DIAFIN</v>
          </cell>
          <cell r="J104" t="str">
            <v>COADMI</v>
          </cell>
          <cell r="K104">
            <v>44568</v>
          </cell>
          <cell r="L104" t="str">
            <v>Lei 13.303/16
PE 09/2019</v>
          </cell>
          <cell r="M104">
            <v>44935</v>
          </cell>
          <cell r="N104">
            <v>4013887.1</v>
          </cell>
          <cell r="O104" t="str">
            <v>ENCERRADO</v>
          </cell>
        </row>
        <row r="105">
          <cell r="A105">
            <v>5016</v>
          </cell>
          <cell r="B105" t="str">
            <v>50900.000112/2021-28
20190502-1006</v>
          </cell>
          <cell r="C105" t="str">
            <v>PRESTAÇÃO DE SERVIÇOS, POR DEMANDA, DE APOIO ADMINISTRATIVO EM ZELADORIA, COPEIRAGEM, RECEPÇÃO, PORTARIA, MOTORISTA</v>
          </cell>
          <cell r="D105" t="str">
            <v xml:space="preserve">2.205.900.000 - OUTROS SERVIÇOS DE TERCEIROS </v>
          </cell>
          <cell r="E105" t="str">
            <v>CRIART - SERVIÇO DE TERCEIRIZAÇÃO DE MÃO DE OBRA</v>
          </cell>
          <cell r="F105" t="str">
            <v>07.783.832/0001-70</v>
          </cell>
          <cell r="G105" t="str">
            <v>01/2020</v>
          </cell>
          <cell r="H105" t="str">
            <v>6º ADITIVO AO CONTRATO 01/2020</v>
          </cell>
          <cell r="I105" t="str">
            <v>DIAFIN</v>
          </cell>
          <cell r="J105" t="str">
            <v>COADMI</v>
          </cell>
          <cell r="K105">
            <v>44851</v>
          </cell>
          <cell r="L105" t="str">
            <v>Lei 13.303/16
PE 09/2019</v>
          </cell>
          <cell r="M105">
            <v>45300</v>
          </cell>
          <cell r="N105">
            <v>4013887.1</v>
          </cell>
          <cell r="O105" t="str">
            <v>ENCERRADO</v>
          </cell>
        </row>
        <row r="106">
          <cell r="A106">
            <v>5017</v>
          </cell>
          <cell r="B106" t="str">
            <v>50900.000112/2021-28
20190502-1006</v>
          </cell>
          <cell r="C106" t="str">
            <v>PRESTAÇÃO DE SERVIÇOS, POR DEMANDA, DE APOIO ADMINISTRATIVO EM ZELADORIA, COPEIRAGEM, RECEPÇÃO, PORTARIA, MOTORISTA</v>
          </cell>
          <cell r="D106" t="str">
            <v xml:space="preserve">2.205.900.000 - OUTROS SERVIÇOS DE TERCEIROS </v>
          </cell>
          <cell r="E106" t="str">
            <v>CRIART - SERVIÇO DE TERCEIRIZAÇÃO DE MÃO DE OBRA</v>
          </cell>
          <cell r="F106" t="str">
            <v>07.783.832/0001-70</v>
          </cell>
          <cell r="G106" t="str">
            <v>01/2020</v>
          </cell>
          <cell r="H106" t="str">
            <v>6º ADITIVO AO CONTRATO 01/2020</v>
          </cell>
          <cell r="I106" t="str">
            <v>DIAFIN</v>
          </cell>
          <cell r="J106" t="str">
            <v>COADMI</v>
          </cell>
          <cell r="K106" t="str">
            <v>09//01/2024</v>
          </cell>
          <cell r="L106" t="str">
            <v>Lei 13.303/16
PE 09/2019</v>
          </cell>
          <cell r="M106">
            <v>45666</v>
          </cell>
          <cell r="N106">
            <v>4013887.1</v>
          </cell>
          <cell r="O106" t="str">
            <v>ENCERRADO</v>
          </cell>
        </row>
        <row r="107">
          <cell r="A107">
            <v>5020</v>
          </cell>
          <cell r="B107" t="str">
            <v>50900.000018/2021-79 20197011</v>
          </cell>
          <cell r="C107" t="str">
            <v>PRESTAÇÃO DE SERVIÇO DE TRANSPORTE DE PASSAGEIROS EM AUTOMÓVEL DE PASSEIO PROVIDO DE TAXÍMETRO - TÁXI ÀS PESOAS A SERVIÇO DA COMPANHIA DOCAS DO CEARÁ</v>
          </cell>
          <cell r="D107" t="str">
            <v xml:space="preserve">2.290.080.100 - VIAGENS NO PAÍS </v>
          </cell>
          <cell r="E107" t="str">
            <v>COOPRATAF COOP DOS CONDUT DE RADIO TAXI DE FORT LTDA</v>
          </cell>
          <cell r="F107" t="str">
            <v>11.812.229/001-47</v>
          </cell>
          <cell r="G107" t="str">
            <v>02/2020</v>
          </cell>
          <cell r="I107" t="str">
            <v>DIAFIN</v>
          </cell>
          <cell r="J107" t="str">
            <v>COADMI</v>
          </cell>
          <cell r="K107">
            <v>43850</v>
          </cell>
          <cell r="L107" t="str">
            <v>Lei 13.303/2016 CONTRATAÇÃO DIRETA DISPENSA DE LICITAÇÃO</v>
          </cell>
          <cell r="M107">
            <v>44225</v>
          </cell>
          <cell r="N107">
            <v>8226.9599999999991</v>
          </cell>
          <cell r="O107" t="str">
            <v>ENCERRADO</v>
          </cell>
        </row>
        <row r="108">
          <cell r="A108">
            <v>5021</v>
          </cell>
          <cell r="B108" t="str">
            <v>50900.000112/2021-28 20197011</v>
          </cell>
          <cell r="C108" t="str">
            <v>PRESTAÇÃO DE SERVIÇO DE TRANSPORTE DE PASSAGEIROS EM AUTOMÓVEL DE PASSEIO PROVIDO DE TAXÍMETRO - TÁXI ÀS PESOAS A SERVIÇO DA COMPANHIA DOCAS DO CEARÁ</v>
          </cell>
          <cell r="D108" t="str">
            <v xml:space="preserve">2.290.080.100 - VIAGENS NO PAÍS </v>
          </cell>
          <cell r="E108" t="str">
            <v>COOPRATAF COOP DOS CONDUT DE RADIO TAXI DE FORT LTDA</v>
          </cell>
          <cell r="F108" t="str">
            <v>11.812.229/001-47</v>
          </cell>
          <cell r="G108" t="str">
            <v>02/2020</v>
          </cell>
          <cell r="H108" t="str">
            <v xml:space="preserve">1º ADITIVO AO CONTRATO 02/2020  </v>
          </cell>
          <cell r="I108" t="str">
            <v>DIAFIN</v>
          </cell>
          <cell r="J108" t="str">
            <v>COADMI</v>
          </cell>
          <cell r="K108">
            <v>44179</v>
          </cell>
          <cell r="L108" t="str">
            <v>Lei 13.303/2016 CONTRATAÇÃO DIRETA DISPENSA DE LICITAÇÃO</v>
          </cell>
          <cell r="M108">
            <v>44590</v>
          </cell>
          <cell r="N108">
            <v>8226.9599999999991</v>
          </cell>
          <cell r="O108" t="str">
            <v>ENCERRADO</v>
          </cell>
        </row>
        <row r="109">
          <cell r="A109">
            <v>5022</v>
          </cell>
          <cell r="B109" t="str">
            <v>50900.000018/2021-79
20197011</v>
          </cell>
          <cell r="C109" t="str">
            <v>PRESTAÇÃO DE SERVIÇO DE TRANSPORTE DE PASSAGEIROS EM AUTOMÓVEL DE PASSEIO PROVIDO DE TAXÍMETRO - TÁXI ÀS PESOAS A SERVIÇO DA COMPANHIA DOCAS DO CEARÁ</v>
          </cell>
          <cell r="D109" t="str">
            <v xml:space="preserve">2.290.080.100 - VIAGENS NO PAÍS </v>
          </cell>
          <cell r="E109" t="str">
            <v>COOPRATAF COOP DOS CONDUT DE RADIO TAXI DE FORT LTDA</v>
          </cell>
          <cell r="F109" t="str">
            <v>11.812.229/001-47</v>
          </cell>
          <cell r="G109" t="str">
            <v>02/2020</v>
          </cell>
          <cell r="H109" t="str">
            <v>2º ADITIVO AO CONTRATO 02/2020</v>
          </cell>
          <cell r="I109" t="str">
            <v>DIAFIN</v>
          </cell>
          <cell r="J109" t="str">
            <v>COADMI</v>
          </cell>
          <cell r="K109">
            <v>44442</v>
          </cell>
          <cell r="L109" t="str">
            <v>Lei 13.303/2016 CONTRATAÇÃO DIRETA DISPENSA DE LICITAÇÃO</v>
          </cell>
          <cell r="M109">
            <v>44955</v>
          </cell>
          <cell r="N109">
            <v>8226.9599999999991</v>
          </cell>
          <cell r="O109" t="str">
            <v>ENCERRADO</v>
          </cell>
        </row>
        <row r="110">
          <cell r="A110">
            <v>5030</v>
          </cell>
          <cell r="B110" t="str">
            <v>50900.000208/2021-96 20191434</v>
          </cell>
          <cell r="C110" t="str">
            <v>CONTRATAÇÃO DE EMPRESA ESPECIALIZADA PARA PRESTAÇÃO DE SERVIÇOS DE MANUTENÇÃO DOS SISTEMAS DE FOLHA DE PAGAMENTO, REGISTRO DE PONTO ELETRÔNICO, SEGURANÇA E MEDICINA DO TRABALHO, CONTABILIDADE E PATRIMÔNIO; CONTRATO Nº 03/2020</v>
          </cell>
          <cell r="D110" t="str">
            <v xml:space="preserve">2.205.900.000 - OUTROS SERVIÇOS DE TERCEIROS </v>
          </cell>
          <cell r="E110" t="str">
            <v>FORTES TECNOLOGIA EM SISTEMAS LTDA</v>
          </cell>
          <cell r="F110" t="str">
            <v>63.542.443/0001-24</v>
          </cell>
          <cell r="G110" t="str">
            <v>03/2020</v>
          </cell>
          <cell r="I110" t="str">
            <v>DIAFIN</v>
          </cell>
          <cell r="J110" t="str">
            <v>CODREH</v>
          </cell>
          <cell r="K110">
            <v>43845</v>
          </cell>
          <cell r="L110" t="str">
            <v>Lei 13.303/2016 INEXIGIBILIDADE DE LICITAÇÃO</v>
          </cell>
          <cell r="M110">
            <v>44214</v>
          </cell>
          <cell r="N110">
            <v>26616</v>
          </cell>
          <cell r="O110" t="str">
            <v>ENCERRADO</v>
          </cell>
        </row>
        <row r="111">
          <cell r="A111">
            <v>5031</v>
          </cell>
          <cell r="B111" t="str">
            <v>50900.000208/2021-96 20191434</v>
          </cell>
          <cell r="C111" t="str">
            <v>CONTRATAÇÃO DE EMPRESA ESPECIALIZADA PARA PRESTAÇÃO DE SERVIÇOS DE MANUTENÇÃO DOS SISTEMAS DE FOLHA DE PAGAMENTO, REGISTRO DE PONTO ELETRÔNICO, SEGURANÇA E MEDICINA DO TRABALHO, CONTABILIDADE E PATRIMÔNIO; CONTRATO Nº 03/2020</v>
          </cell>
          <cell r="D111" t="str">
            <v xml:space="preserve">2.205.900.000 - OUTROS SERVIÇOS DE TERCEIROS </v>
          </cell>
          <cell r="E111" t="str">
            <v>FORTES TECNOLOGIA EM SISTEMAS LTDA</v>
          </cell>
          <cell r="F111" t="str">
            <v>63.542.443/0001-24</v>
          </cell>
          <cell r="G111" t="str">
            <v>03/2020</v>
          </cell>
          <cell r="H111" t="str">
            <v xml:space="preserve">1º ADITIVO AO CONTRATO 03/2020  </v>
          </cell>
          <cell r="I111" t="str">
            <v>DIAFIN</v>
          </cell>
          <cell r="J111" t="str">
            <v>CODREH</v>
          </cell>
          <cell r="K111">
            <v>44186</v>
          </cell>
          <cell r="L111" t="str">
            <v>Lei 13.303/2016 INEXIGIBILIDADE DE LICITAÇÃO</v>
          </cell>
          <cell r="M111">
            <v>44579</v>
          </cell>
          <cell r="N111">
            <v>26616</v>
          </cell>
          <cell r="O111" t="str">
            <v>ENCERRADO</v>
          </cell>
        </row>
        <row r="112">
          <cell r="A112">
            <v>5032</v>
          </cell>
          <cell r="B112" t="str">
            <v>50900.000208/2021-96 20191434</v>
          </cell>
          <cell r="C112" t="str">
            <v>CONTRATAÇÃO DE EMPRESA ESPECIALIZADA PARA PRESTAÇÃO DE SERVIÇOS DE MANUTENÇÃO DOS SISTEMAS DE FOLHA DE PAGAMENTO, REGISTRO DE PONTO ELETRÔNICO, SEGURANÇA E MEDICINA DO TRABALHO, CONTABILIDADE E PATRIMÔNIO; CONTRATO Nº 03/2020</v>
          </cell>
          <cell r="D112" t="str">
            <v xml:space="preserve">2.205.900.000 - OUTROS SERVIÇOS DE TERCEIROS </v>
          </cell>
          <cell r="E112" t="str">
            <v>FORTES TECNOLOGIA EM SISTEMAS LTDA</v>
          </cell>
          <cell r="F112" t="str">
            <v>63.542.443/0001-24</v>
          </cell>
          <cell r="G112" t="str">
            <v>03/2020</v>
          </cell>
          <cell r="H112" t="str">
            <v xml:space="preserve">2º ADITIVO AO CONTRATO 03/2020  </v>
          </cell>
          <cell r="I112" t="str">
            <v>DIAFIN</v>
          </cell>
          <cell r="J112" t="str">
            <v>CODREH</v>
          </cell>
          <cell r="K112">
            <v>44564</v>
          </cell>
          <cell r="L112" t="str">
            <v>Lei 13.303/2016 INEXIGIBILIDADE DE LICITAÇÃO</v>
          </cell>
          <cell r="M112">
            <v>44944</v>
          </cell>
          <cell r="N112">
            <v>28127.759999999998</v>
          </cell>
          <cell r="O112" t="str">
            <v>ENCERRADO</v>
          </cell>
        </row>
        <row r="113">
          <cell r="A113">
            <v>5033</v>
          </cell>
          <cell r="B113" t="str">
            <v>50900.000208/2021-96 20191434</v>
          </cell>
          <cell r="C113" t="str">
            <v>CONTRATAÇÃO DE EMPRESA ESPECIALIZADA PARA PRESTAÇÃO DE SERVIÇOS DE MANUTENÇÃO DOS SISTEMAS DE FOLHA DE PAGAMENTO, REGISTRO DE PONTO ELETRÔNICO, SEGURANÇA E MEDICINA DO TRABALHO, CONTABILIDADE E PATRIMÔNIO; CONTRATO Nº 03/2020</v>
          </cell>
          <cell r="D113" t="str">
            <v xml:space="preserve">2.205.900.000 - OUTROS SERVIÇOS DE TERCEIROS </v>
          </cell>
          <cell r="E113" t="str">
            <v>FORTES TECNOLOGIA EM SISTEMAS LTDA</v>
          </cell>
          <cell r="F113" t="str">
            <v>63.542.443/0001-24</v>
          </cell>
          <cell r="G113" t="str">
            <v>03/2020</v>
          </cell>
          <cell r="H113" t="str">
            <v xml:space="preserve">3º ADITIVO AO CONTRATO 03/2020  </v>
          </cell>
          <cell r="I113" t="str">
            <v>DIAFIN</v>
          </cell>
          <cell r="J113" t="str">
            <v>CODREH</v>
          </cell>
          <cell r="K113">
            <v>44922</v>
          </cell>
          <cell r="L113" t="str">
            <v>Lei 13.303/2016 INEXIGIBILIDADE DE LICITAÇÃO</v>
          </cell>
          <cell r="M113">
            <v>45309</v>
          </cell>
          <cell r="N113">
            <v>30782.53</v>
          </cell>
          <cell r="O113" t="str">
            <v>ENCERRADO</v>
          </cell>
        </row>
        <row r="114">
          <cell r="A114">
            <v>5034</v>
          </cell>
          <cell r="B114" t="str">
            <v>50900.000208/2021-96 20191434</v>
          </cell>
          <cell r="C114" t="str">
            <v>CONTRATAÇÃO DE EMPRESA ESPECIALIZADA PARA PRESTAÇÃO DE SERVIÇOS DE MANUTENÇÃO DOS SISTEMAS DE FOLHA DE PAGAMENTO, REGISTRO DE PONTO ELETRÔNICO, SEGURANÇA E MEDICINA DO TRABALHO, CONTABILIDADE E PATRIMÔNIO; CONTRATO Nº 03/2020</v>
          </cell>
          <cell r="D114" t="str">
            <v xml:space="preserve">2.205.900.000 - OUTROS SERVIÇOS DE TERCEIROS </v>
          </cell>
          <cell r="E114" t="str">
            <v>FORTES TECNOLOGIA EM SISTEMAS LTDA</v>
          </cell>
          <cell r="F114" t="str">
            <v>63.542.443/0001-24</v>
          </cell>
          <cell r="G114" t="str">
            <v>03/2020</v>
          </cell>
          <cell r="H114" t="str">
            <v xml:space="preserve">4º ADITIVO AO CONTRATO 03/2020  </v>
          </cell>
          <cell r="I114" t="str">
            <v>DIAFIN</v>
          </cell>
          <cell r="J114" t="str">
            <v>CODREH</v>
          </cell>
          <cell r="K114">
            <v>45309</v>
          </cell>
          <cell r="L114" t="str">
            <v>Lei 13.303/2016 INEXIGIBILIDADE DE LICITAÇÃO</v>
          </cell>
          <cell r="M114">
            <v>45675</v>
          </cell>
          <cell r="N114">
            <v>30782.53</v>
          </cell>
          <cell r="O114" t="str">
            <v>ENCERRADO</v>
          </cell>
        </row>
        <row r="115">
          <cell r="A115">
            <v>5040</v>
          </cell>
          <cell r="B115">
            <v>20197046</v>
          </cell>
          <cell r="C115" t="str">
            <v>SERVIÇO DE EMISSÃO DE ATESTADO DE SAÚDE OPERACIONAL - ASO E PCMSO</v>
          </cell>
          <cell r="D115" t="str">
            <v xml:space="preserve">2.201.900.000 ‐ OUTRAS DESPESAS DE PESSOAL </v>
          </cell>
          <cell r="E115" t="str">
            <v>V SAÚDE OCUPACIONAL LTDA EPP</v>
          </cell>
          <cell r="F115" t="str">
            <v>01.608.829/0001-34</v>
          </cell>
          <cell r="G115" t="str">
            <v>04/2020</v>
          </cell>
          <cell r="I115" t="str">
            <v>DIRCOM</v>
          </cell>
          <cell r="J115" t="str">
            <v>CODSMS</v>
          </cell>
          <cell r="K115">
            <v>43865</v>
          </cell>
          <cell r="L115" t="str">
            <v>Lei 13.303/2016 CONTRATAÇÃO DIRETA DISPENSA DE LICITAÇÃO</v>
          </cell>
          <cell r="M115">
            <v>44240</v>
          </cell>
          <cell r="N115">
            <v>3290</v>
          </cell>
          <cell r="O115" t="str">
            <v>ENCERRADO</v>
          </cell>
        </row>
        <row r="116">
          <cell r="A116">
            <v>5050</v>
          </cell>
          <cell r="B116" t="str">
            <v>20200031-1000</v>
          </cell>
          <cell r="C116" t="str">
            <v>PRESTAÇÃO DE SERVIÇO ESPECIALIZADO PARA REALIZAR O PROCESSO DE DESCRIPTOGRAFIA DE DADOS DO SISTEMA DE BACKUP CONTIDO EM 2 HD’S, PARA A COMPANHIA DOCAS DO CEARÁ</v>
          </cell>
          <cell r="D116" t="str">
            <v xml:space="preserve">2.205.900.000 - OUTROS SERVIÇOS DE TERCEIROS </v>
          </cell>
          <cell r="E116" t="str">
            <v>DIGITAL RECOVERY - TECNOLOGIA LTDA - ME</v>
          </cell>
          <cell r="F116" t="str">
            <v>07.270.380/0001-23</v>
          </cell>
          <cell r="G116" t="str">
            <v>05/2020</v>
          </cell>
          <cell r="I116" t="str">
            <v>DIEGEP</v>
          </cell>
          <cell r="J116" t="str">
            <v>CODTEI</v>
          </cell>
          <cell r="K116">
            <v>43854</v>
          </cell>
          <cell r="L116" t="str">
            <v>Lei 13.303/2016 CONTRATAÇÃO DIRETA DISPENSA DE LICITAÇÃO</v>
          </cell>
          <cell r="M116">
            <v>43956</v>
          </cell>
          <cell r="N116">
            <v>262400</v>
          </cell>
          <cell r="O116" t="str">
            <v>ENCERRADO</v>
          </cell>
        </row>
        <row r="117">
          <cell r="A117">
            <v>5060</v>
          </cell>
          <cell r="B117" t="str">
            <v>20197096-1000</v>
          </cell>
          <cell r="C117" t="str">
            <v>PRESTAÇÃO DE SERVIÇOS DE LEVANTAMENTO DE CRÉDITOS DE PIS E COFINS</v>
          </cell>
          <cell r="D117" t="str">
            <v xml:space="preserve">2.205.900.000 - OUTROS SERVIÇOS DE TERCEIROS </v>
          </cell>
          <cell r="E117" t="str">
            <v>GIRÃO AUDITORES INDEPENDENTES S/A</v>
          </cell>
          <cell r="F117" t="str">
            <v>09.171.566/0001-50</v>
          </cell>
          <cell r="G117" t="str">
            <v>06/2020</v>
          </cell>
          <cell r="I117" t="str">
            <v>DIAFIN</v>
          </cell>
          <cell r="J117" t="str">
            <v>CODFIN</v>
          </cell>
          <cell r="K117">
            <v>43864</v>
          </cell>
          <cell r="L117" t="str">
            <v>Lei 13.303/2016 CONTRATAÇÃO DIRETA DISPENSA DE LICITAÇÃO</v>
          </cell>
          <cell r="M117">
            <v>43957</v>
          </cell>
          <cell r="N117">
            <v>34900</v>
          </cell>
          <cell r="O117" t="str">
            <v>ENCERRADO</v>
          </cell>
        </row>
        <row r="118">
          <cell r="A118">
            <v>5070</v>
          </cell>
          <cell r="B118" t="str">
            <v>50900.000410/2020-37 20190144</v>
          </cell>
          <cell r="C118" t="str">
            <v>CONTRATAÇÃO DE EMPRESA ESPECIALIZADA PARA REALIZAR A REVISÃO, AJUSTES E ELABORAÇÃO DO ESTUDO DE AVALIAÇÃO DE RISCO (EAR) E DO PLANO DE SEGURANÇA PÚBLICA PORTUÁRIA (PSPP), EM TODA ÁREA ALFANDEGADA DO PORTO, ADMINISTRADO PELA CDC; CONTRATO Nº 07/2020</v>
          </cell>
          <cell r="D118" t="str">
            <v>26.784.3005.20HM.0001 - ESTUDOS PARA O DESENVOLVIMENTO DO SETOR PORTUÁRIO</v>
          </cell>
          <cell r="E118" t="str">
            <v>PROCONSULT S/S LTDA</v>
          </cell>
          <cell r="F118" t="str">
            <v>03.693.089/0001-07</v>
          </cell>
          <cell r="G118" t="str">
            <v>07/2020</v>
          </cell>
          <cell r="I118" t="str">
            <v>DIRPRE</v>
          </cell>
          <cell r="J118" t="str">
            <v>CODGUA</v>
          </cell>
          <cell r="K118">
            <v>43865</v>
          </cell>
          <cell r="L118" t="str">
            <v>Lei 13.303/2016 CONTRATAÇÃO DIRETA DISPENSA DE LICITAÇÃO</v>
          </cell>
          <cell r="M118">
            <v>44000</v>
          </cell>
          <cell r="N118">
            <v>44300</v>
          </cell>
          <cell r="O118" t="str">
            <v>ENCERRADO</v>
          </cell>
        </row>
        <row r="119">
          <cell r="A119">
            <v>5100</v>
          </cell>
          <cell r="B119" t="str">
            <v>20200223-1000</v>
          </cell>
          <cell r="C119" t="str">
            <v>RECUPERAÇÃO E RESTAURAÇÃO DO BANCO DE DADOS DO SISTEMA DE GERENCIAMENTO PORTUÁRIO – SISPORT E SISPORT AUDITORIA DA COMPANHIA DOCAS CEARÁ, ATRAVÉS DO PROCEDIMENTO DE ENGENHARIA REVERSA.</v>
          </cell>
          <cell r="D119" t="str">
            <v>26.126.0807.4103.0023 - MANUTENÇÃO E ADEQUAÇÃO DE ATIVO DE INFORMATICA, INFORMAÇÃO E TELEPROCESSAMENTO</v>
          </cell>
          <cell r="E119" t="str">
            <v>SEVEN TECNOLOGIA, CULTURA E ENSINO LTDA</v>
          </cell>
          <cell r="F119" t="str">
            <v>26.799.17/0001-05</v>
          </cell>
          <cell r="G119" t="str">
            <v>10/2020</v>
          </cell>
          <cell r="I119" t="str">
            <v>DIEGEP</v>
          </cell>
          <cell r="J119" t="str">
            <v>CODTEI</v>
          </cell>
          <cell r="K119">
            <v>43906</v>
          </cell>
          <cell r="L119" t="str">
            <v xml:space="preserve">Lei 13.303/2016 DISPENSA DE LICITAÇÃO - EMERGENCIAL </v>
          </cell>
          <cell r="M119">
            <v>43945</v>
          </cell>
          <cell r="N119">
            <v>229335</v>
          </cell>
          <cell r="O119" t="str">
            <v>ENCERRADO</v>
          </cell>
        </row>
        <row r="120">
          <cell r="A120">
            <v>5120</v>
          </cell>
          <cell r="B120" t="str">
            <v>50900.000019/2021-13 20191435</v>
          </cell>
          <cell r="C120" t="str">
            <v xml:space="preserve">CONTRATAÇÃO DE PLANO DE ASSISTÊNCIA À SAÚDE COMPLEMENTAR </v>
          </cell>
          <cell r="D120" t="str">
            <v xml:space="preserve">2.201.030.100 - ASSISTÊNCIA MÉDICA E ODONTOLÓGICA </v>
          </cell>
          <cell r="E120" t="str">
            <v>HAPVIDA ASSISTÊNCIA MEDICA LTDA</v>
          </cell>
          <cell r="F120" t="str">
            <v>63.554.067/0001-98</v>
          </cell>
          <cell r="G120" t="str">
            <v>12/2020</v>
          </cell>
          <cell r="I120" t="str">
            <v>DIAFIN</v>
          </cell>
          <cell r="J120" t="str">
            <v>CODREH</v>
          </cell>
          <cell r="K120">
            <v>43944</v>
          </cell>
          <cell r="L120" t="str">
            <v>Lei nº 13.303/2016
PE 01/2020</v>
          </cell>
          <cell r="M120">
            <v>44377</v>
          </cell>
          <cell r="N120">
            <v>1903467.96</v>
          </cell>
          <cell r="O120" t="str">
            <v>ENCERRADO</v>
          </cell>
        </row>
        <row r="121">
          <cell r="A121">
            <v>5121</v>
          </cell>
          <cell r="B121" t="str">
            <v>50900.000019/2021-13 20191435</v>
          </cell>
          <cell r="C121" t="str">
            <v xml:space="preserve">CONTRATAÇÃO DE PLANO DE ASSISTÊNCIA À SAÚDE COMPLEMENTAR </v>
          </cell>
          <cell r="D121" t="str">
            <v xml:space="preserve">2.201.030.100 - ASSISTÊNCIA MÉDICA E ODONTOLÓGICA </v>
          </cell>
          <cell r="E121" t="str">
            <v>HAPVIDA ASSISTÊNCIA MEDICA LTDA</v>
          </cell>
          <cell r="F121" t="str">
            <v>63.554.067/0001-98</v>
          </cell>
          <cell r="G121" t="str">
            <v>12/2020</v>
          </cell>
          <cell r="H121" t="str">
            <v>1º ADITIVO AO CONTRATO 12/2020</v>
          </cell>
          <cell r="I121" t="str">
            <v>DIAFIN</v>
          </cell>
          <cell r="J121" t="str">
            <v>CODREH</v>
          </cell>
          <cell r="K121">
            <v>44371</v>
          </cell>
          <cell r="L121" t="str">
            <v>Lei nº 13.303/2016
PE 01/2020</v>
          </cell>
          <cell r="M121">
            <v>44742</v>
          </cell>
          <cell r="N121">
            <v>1903467.96</v>
          </cell>
          <cell r="O121" t="str">
            <v>ENCERRADO</v>
          </cell>
        </row>
        <row r="122">
          <cell r="A122">
            <v>5122</v>
          </cell>
          <cell r="B122" t="str">
            <v>50900.000019/2021-13 20191435</v>
          </cell>
          <cell r="C122" t="str">
            <v xml:space="preserve">CONTRATAÇÃO DE PLANO DE ASSISTÊNCIA À SAÚDE COMPLEMENTAR </v>
          </cell>
          <cell r="D122" t="str">
            <v xml:space="preserve">2.201.030.100 - ASSISTÊNCIA MÉDICA E ODONTOLÓGICA </v>
          </cell>
          <cell r="E122" t="str">
            <v>HAPVIDA ASSISTÊNCIA MEDICA LTDA</v>
          </cell>
          <cell r="F122" t="str">
            <v>63.554.067/0001-98</v>
          </cell>
          <cell r="G122" t="str">
            <v>12/2020</v>
          </cell>
          <cell r="H122" t="str">
            <v>2º ADITIVO AO CONTRATO 12/2020</v>
          </cell>
          <cell r="I122" t="str">
            <v>DIAFIN</v>
          </cell>
          <cell r="J122" t="str">
            <v>CODREH</v>
          </cell>
          <cell r="K122">
            <v>44740</v>
          </cell>
          <cell r="L122" t="str">
            <v>Lei nº 13.303/2016
PE 01/2020</v>
          </cell>
          <cell r="M122">
            <v>45107</v>
          </cell>
          <cell r="N122">
            <v>2112849.4300000002</v>
          </cell>
          <cell r="O122" t="str">
            <v>ENCERRADO</v>
          </cell>
        </row>
        <row r="123">
          <cell r="A123">
            <v>5123</v>
          </cell>
          <cell r="B123" t="str">
            <v>50900.000019/2021-13 20191435</v>
          </cell>
          <cell r="C123" t="str">
            <v xml:space="preserve">CONTRATAÇÃO DE PLANO DE ASSISTÊNCIA À SAÚDE COMPLEMENTAR </v>
          </cell>
          <cell r="D123" t="str">
            <v xml:space="preserve">2.201.030.100 - ASSISTÊNCIA MÉDICA E ODONTOLÓGICA </v>
          </cell>
          <cell r="E123" t="str">
            <v>HAPVIDA ASSISTÊNCIA MEDICA LTDA</v>
          </cell>
          <cell r="F123" t="str">
            <v>63.554.067/0001-98</v>
          </cell>
          <cell r="G123" t="str">
            <v>12/2020</v>
          </cell>
          <cell r="H123" t="str">
            <v>3º ADITIVO AO CONTRATO 12/2020</v>
          </cell>
          <cell r="I123" t="str">
            <v>DIAFIN</v>
          </cell>
          <cell r="J123" t="str">
            <v>CODREH</v>
          </cell>
          <cell r="K123">
            <v>45075</v>
          </cell>
          <cell r="L123" t="str">
            <v>Lei nº 13.303/2016
PE 01/2020</v>
          </cell>
          <cell r="M123">
            <v>45473</v>
          </cell>
          <cell r="N123">
            <v>2338924.3199999998</v>
          </cell>
          <cell r="O123" t="str">
            <v>ENCERRADO</v>
          </cell>
        </row>
        <row r="124">
          <cell r="A124">
            <v>5124</v>
          </cell>
          <cell r="B124" t="str">
            <v>50900.000019/2021-13 20191435</v>
          </cell>
          <cell r="C124" t="str">
            <v xml:space="preserve">CONTRATAÇÃO DE PLANO DE ASSISTÊNCIA À SAÚDE COMPLEMENTAR </v>
          </cell>
          <cell r="D124" t="str">
            <v xml:space="preserve">2.201.030.100 - ASSISTÊNCIA MÉDICA E ODONTOLÓGICA </v>
          </cell>
          <cell r="E124" t="str">
            <v>HAPVIDA ASSISTÊNCIA MEDICA LTDA</v>
          </cell>
          <cell r="F124" t="str">
            <v>63.554.067/0001-98</v>
          </cell>
          <cell r="G124" t="str">
            <v>12/2020</v>
          </cell>
          <cell r="H124" t="str">
            <v>4º ADITIVO AO CONTRATO 12/2020</v>
          </cell>
          <cell r="I124" t="str">
            <v>DIAFIN</v>
          </cell>
          <cell r="J124" t="str">
            <v>CODREH</v>
          </cell>
          <cell r="K124">
            <v>45471</v>
          </cell>
          <cell r="L124" t="str">
            <v>Lei nº 13.303/2016
PE 01/2020</v>
          </cell>
          <cell r="M124">
            <v>45838</v>
          </cell>
          <cell r="N124">
            <v>2178557.61</v>
          </cell>
          <cell r="O124" t="str">
            <v>ENCERRADO</v>
          </cell>
        </row>
        <row r="125">
          <cell r="A125">
            <v>5130</v>
          </cell>
          <cell r="B125" t="str">
            <v>50900.000499/2020-31 20191153</v>
          </cell>
          <cell r="C125"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5" t="str">
            <v xml:space="preserve">2.205.900.000 - OUTROS SERVIÇOS DE TERCEIROS </v>
          </cell>
          <cell r="E125" t="str">
            <v>GRUPO NILDO SANEAMENTO E CONSTRUÇÃO LTDA</v>
          </cell>
          <cell r="F125" t="str">
            <v>03.284.595/0001-42</v>
          </cell>
          <cell r="G125" t="str">
            <v>13/2020</v>
          </cell>
          <cell r="I125" t="str">
            <v>DIAFIN</v>
          </cell>
          <cell r="J125" t="str">
            <v>COADMI</v>
          </cell>
          <cell r="K125">
            <v>43944</v>
          </cell>
          <cell r="L125" t="str">
            <v>Lei nº 13.303/2016
PE 02/2020</v>
          </cell>
          <cell r="M125">
            <v>44387</v>
          </cell>
          <cell r="N125">
            <v>79200</v>
          </cell>
          <cell r="O125" t="str">
            <v>ENCERRADO</v>
          </cell>
        </row>
        <row r="126">
          <cell r="A126">
            <v>5131</v>
          </cell>
          <cell r="B126" t="str">
            <v>50900.000499/2020-31 20191153</v>
          </cell>
          <cell r="C126"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6" t="str">
            <v xml:space="preserve">2.205.900.000 - OUTROS SERVIÇOS DE TERCEIROS </v>
          </cell>
          <cell r="E126" t="str">
            <v>GRUPO NILDO SANEAMENTO E CONSTRUÇÃO LTDA</v>
          </cell>
          <cell r="F126" t="str">
            <v>03.284.595/0001-42</v>
          </cell>
          <cell r="G126" t="str">
            <v>13/2020</v>
          </cell>
          <cell r="H126" t="str">
            <v>1º ADITIVO AO CONTRATO 13/2020</v>
          </cell>
          <cell r="I126" t="str">
            <v>DIAFIN</v>
          </cell>
          <cell r="J126" t="str">
            <v>COADMI</v>
          </cell>
          <cell r="K126">
            <v>44370</v>
          </cell>
          <cell r="L126" t="str">
            <v>Lei nº 13.303/2016
PE 02/2020</v>
          </cell>
          <cell r="M126">
            <v>44752</v>
          </cell>
          <cell r="N126">
            <v>79200</v>
          </cell>
          <cell r="O126" t="str">
            <v>ENCERRADO</v>
          </cell>
        </row>
        <row r="127">
          <cell r="A127">
            <v>5132</v>
          </cell>
          <cell r="B127" t="str">
            <v>50900.000499/2020-31 20191153</v>
          </cell>
          <cell r="C127"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7" t="str">
            <v xml:space="preserve">2.205.900.000 - OUTROS SERVIÇOS DE TERCEIROS </v>
          </cell>
          <cell r="E127" t="str">
            <v>GRUPO NILDO SANEAMENTO E CONSTRUÇÃO LTDA</v>
          </cell>
          <cell r="F127" t="str">
            <v>03.284.595/0001-42</v>
          </cell>
          <cell r="G127" t="str">
            <v>13/2020</v>
          </cell>
          <cell r="H127" t="str">
            <v>2º ADITIVO AO CONTRATO 13/2020</v>
          </cell>
          <cell r="I127" t="str">
            <v>DIAFIN</v>
          </cell>
          <cell r="J127" t="str">
            <v>COADMI</v>
          </cell>
          <cell r="K127">
            <v>44749</v>
          </cell>
          <cell r="L127" t="str">
            <v>Lei nº 13.303/2016
PE 02/2020</v>
          </cell>
          <cell r="M127">
            <v>45117</v>
          </cell>
          <cell r="N127">
            <v>79200</v>
          </cell>
          <cell r="O127" t="str">
            <v>ENCERRADO</v>
          </cell>
        </row>
        <row r="128">
          <cell r="A128">
            <v>5133</v>
          </cell>
          <cell r="B128" t="str">
            <v>50900.000499/2020-31 20191153</v>
          </cell>
          <cell r="C128"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8" t="str">
            <v xml:space="preserve">2.205.900.000 - OUTROS SERVIÇOS DE TERCEIROS </v>
          </cell>
          <cell r="E128" t="str">
            <v>GRUPO NILDO SANEAMENTO E CONSTRUÇÃO LTDA</v>
          </cell>
          <cell r="F128" t="str">
            <v>03.284.595/0001-42</v>
          </cell>
          <cell r="G128" t="str">
            <v>13/2020</v>
          </cell>
          <cell r="H128" t="str">
            <v>3º ADITIVO AO CONTRATO 13/2020</v>
          </cell>
          <cell r="I128" t="str">
            <v>DIAFIN</v>
          </cell>
          <cell r="J128" t="str">
            <v>COADMI</v>
          </cell>
          <cell r="K128">
            <v>45117</v>
          </cell>
          <cell r="L128" t="str">
            <v>Lei nº 13.303/2016
PE 02/2020</v>
          </cell>
          <cell r="M128">
            <v>45483</v>
          </cell>
          <cell r="N128">
            <v>79200</v>
          </cell>
          <cell r="O128" t="str">
            <v>ENCERRADO</v>
          </cell>
        </row>
        <row r="129">
          <cell r="A129">
            <v>5140</v>
          </cell>
          <cell r="B129" t="str">
            <v>50900.000360/2020-98 20191471</v>
          </cell>
          <cell r="C129" t="str">
            <v>ELABORAÇÃO DE LAUDO DE AVALIAÇÃO E TESTE DE RECUPERABILIDADE DE ATIVOS (IMPAIRMENT) DOS BENS DA CDC</v>
          </cell>
          <cell r="D129" t="str">
            <v xml:space="preserve">2.205.020.000 - CONSULTORIA </v>
          </cell>
          <cell r="E129" t="str">
            <v>MFC AVALIAÇÃO E GESTÃO</v>
          </cell>
          <cell r="F129" t="str">
            <v>11.908.707/0001-17</v>
          </cell>
          <cell r="G129" t="str">
            <v>14/2020</v>
          </cell>
          <cell r="I129" t="str">
            <v>DIAFIN</v>
          </cell>
          <cell r="J129" t="str">
            <v>COADMI</v>
          </cell>
          <cell r="K129">
            <v>43944</v>
          </cell>
          <cell r="L129" t="str">
            <v>Lei nº 13.303/2016
PE 03/2020</v>
          </cell>
          <cell r="M129">
            <v>44426</v>
          </cell>
          <cell r="N129">
            <v>90000</v>
          </cell>
          <cell r="O129" t="str">
            <v>ENCERRADO</v>
          </cell>
        </row>
        <row r="130">
          <cell r="A130">
            <v>5141</v>
          </cell>
          <cell r="B130" t="str">
            <v>50900.000360/2020-98 20191471</v>
          </cell>
          <cell r="C130" t="str">
            <v>ELABORAÇÃO DE LAUDO DE AVALIAÇÃO E TESTE DE RECUPERABILIDADE DE ATIVOS (IMPAIRMENT) DOS BENS DA CDC</v>
          </cell>
          <cell r="D130" t="str">
            <v xml:space="preserve">2.205.020.000 - CONSULTORIA </v>
          </cell>
          <cell r="E130" t="str">
            <v>MFC AVALIAÇÃO E GESTÃO</v>
          </cell>
          <cell r="F130" t="str">
            <v>11.908.707/0001-17</v>
          </cell>
          <cell r="G130" t="str">
            <v>14/2020</v>
          </cell>
          <cell r="H130" t="str">
            <v>1º ADITOVO AO CONTRATO 14/2020</v>
          </cell>
          <cell r="I130" t="str">
            <v>DIAFIN</v>
          </cell>
          <cell r="J130" t="str">
            <v>COADMI</v>
          </cell>
          <cell r="K130">
            <v>44376</v>
          </cell>
          <cell r="L130" t="str">
            <v>Lei nº 13.303/2016
PE 03/2020</v>
          </cell>
          <cell r="M130">
            <v>44791</v>
          </cell>
          <cell r="N130">
            <v>85500</v>
          </cell>
          <cell r="O130" t="str">
            <v>ENCERRADO</v>
          </cell>
        </row>
        <row r="131">
          <cell r="A131">
            <v>5142</v>
          </cell>
          <cell r="B131" t="str">
            <v>50900.000360/2020-98 20191471</v>
          </cell>
          <cell r="C131" t="str">
            <v>ELABORAÇÃO DE LAUDO DE AVALIAÇÃO E TESTE DE RECUPERABILIDADE DE ATIVOS (IMPAIRMENT) DOS BENS DA CDC</v>
          </cell>
          <cell r="D131" t="str">
            <v xml:space="preserve">2.205.020.000 - CONSULTORIA </v>
          </cell>
          <cell r="E131" t="str">
            <v>MFC AVALIAÇÃO E GESTÃO</v>
          </cell>
          <cell r="F131" t="str">
            <v>11.908.707/0001-17</v>
          </cell>
          <cell r="G131" t="str">
            <v>14/2020</v>
          </cell>
          <cell r="H131" t="str">
            <v>2º ADITOVO AO CONTRATO 14/2020</v>
          </cell>
          <cell r="I131" t="str">
            <v>DIAFIN</v>
          </cell>
          <cell r="J131" t="str">
            <v>COADMI</v>
          </cell>
          <cell r="K131">
            <v>44790</v>
          </cell>
          <cell r="L131" t="str">
            <v>Lei nº 13.303/2016
PE 03/2020</v>
          </cell>
          <cell r="M131">
            <v>45156</v>
          </cell>
          <cell r="N131">
            <v>73325.5</v>
          </cell>
          <cell r="O131" t="str">
            <v>ENCERRADO</v>
          </cell>
        </row>
        <row r="132">
          <cell r="A132">
            <v>5150</v>
          </cell>
          <cell r="B132" t="str">
            <v>50900.000055/2020-04</v>
          </cell>
          <cell r="C132" t="str">
            <v>CESSÃO ONEROSA DE USO DE BEM IMÓVEL, COM ÁREA TOTAL DE 11.963 M² (ONZE MIL, NOVECENTOS E SESSENTA E TRÊS METROS QUADRADOS), PARA FINS DE INSTALAÇÃO DE INDÚSTRIA E BENEFICIAMENTO DE PESCADOS, EM ÁREA NÃO OPERACIONAL PORTUÁRIA LOCALIZADA NO PORTO ORGANIZADO DO MUCURIPE/CE.</v>
          </cell>
          <cell r="D132" t="str">
            <v xml:space="preserve"> </v>
          </cell>
          <cell r="E132" t="str">
            <v>COMPEX INDUSTRIA E COMERCIO DE PESCA E EXPORTAÇÃO LTDA</v>
          </cell>
          <cell r="F132" t="str">
            <v>00.614.878/00001-17</v>
          </cell>
          <cell r="G132" t="str">
            <v>15/2020</v>
          </cell>
          <cell r="I132" t="str">
            <v>DIRCOM</v>
          </cell>
          <cell r="J132" t="str">
            <v>DIRCOM</v>
          </cell>
          <cell r="K132">
            <v>43937</v>
          </cell>
          <cell r="L132" t="str">
            <v xml:space="preserve">Lei 13.303/2016 DISPENSA DE LICITAÇÃO - EMERGENCIAL </v>
          </cell>
          <cell r="M132">
            <v>51241</v>
          </cell>
          <cell r="N132">
            <v>3403400</v>
          </cell>
          <cell r="O132" t="str">
            <v>EM EXECUÇÃO</v>
          </cell>
        </row>
        <row r="133">
          <cell r="A133">
            <v>5151</v>
          </cell>
          <cell r="B133" t="str">
            <v>50900.000055/2020-04</v>
          </cell>
          <cell r="C133" t="str">
            <v>CESSÃO ONEROSA DE USO DE BEM IMÓVEL, COM ÁREA TOTAL DE 11.963 M² (ONZE MIL, NOVECENTOS E SESSENTA E TRÊS METROS QUADRADOS), PARA FINS DE INSTALAÇÃO DE INDÚSTRIA E BENEFICIAMENTO DE PESCADOS, EM ÁREA NÃO OPERACIONAL PORTUÁRIA LOCALIZADA NO PORTO ORGANIZADO DO MUCURIPE/CE.</v>
          </cell>
          <cell r="D133" t="str">
            <v xml:space="preserve"> </v>
          </cell>
          <cell r="E133" t="str">
            <v>COMPEX INDUSTRIA E COMERCIO DE PESCA E EXPORTAÇÃO LTDA</v>
          </cell>
          <cell r="F133" t="str">
            <v>00.614.878/00001-17</v>
          </cell>
          <cell r="G133" t="str">
            <v>15/2020</v>
          </cell>
          <cell r="H133" t="str">
            <v>1º ADITOVO AO CONTRATO 15/2020</v>
          </cell>
          <cell r="I133" t="str">
            <v>DIRCOM</v>
          </cell>
          <cell r="J133" t="str">
            <v>DIRCOM</v>
          </cell>
          <cell r="K133">
            <v>44608</v>
          </cell>
          <cell r="L133" t="str">
            <v xml:space="preserve">Lei 13.303/2016 DISPENSA DE LICITAÇÃO - EMERGENCIAL </v>
          </cell>
          <cell r="M133">
            <v>51241</v>
          </cell>
          <cell r="N133">
            <v>3403400</v>
          </cell>
          <cell r="O133" t="str">
            <v>EM EXECUÇÃO</v>
          </cell>
        </row>
        <row r="134">
          <cell r="A134">
            <v>5160</v>
          </cell>
          <cell r="B134">
            <v>20200307</v>
          </cell>
          <cell r="C134" t="str">
            <v>CONTRATAÇÃO EMERGENCIAL DE EMPRESA ESPECIALIZADA NA PRESTAÇÃO DE SERVIÇOS CONTINUADOS DE COLETA, TRATAMENTO E TRANSPORTE, COM DESTINAÇÃO FINAL DE RESÍDUOS DA COMPANHIA DOCAS DO CEARÁ</v>
          </cell>
          <cell r="D134" t="str">
            <v xml:space="preserve">2.205.900.000 - OUTROS SERVIÇOS DE TERCEIROS </v>
          </cell>
          <cell r="E134" t="str">
            <v>QUALITY MEDICINA E ENGENHARIA DO TRABALHO LTDA - EPP</v>
          </cell>
          <cell r="F134" t="str">
            <v>15.358.555/0001-87</v>
          </cell>
          <cell r="G134" t="str">
            <v>16/2020</v>
          </cell>
          <cell r="I134" t="str">
            <v>DIRCOM</v>
          </cell>
          <cell r="J134" t="str">
            <v>CODSMS</v>
          </cell>
          <cell r="K134">
            <v>43938</v>
          </cell>
          <cell r="L134" t="str">
            <v xml:space="preserve">Lei 13.303/2016 DISPENSA DE LICITAÇÃO - EMERGENCIAL </v>
          </cell>
          <cell r="M134">
            <v>43936</v>
          </cell>
          <cell r="N134">
            <v>19971.78</v>
          </cell>
          <cell r="O134" t="str">
            <v>ENCERRADO</v>
          </cell>
        </row>
        <row r="135">
          <cell r="A135">
            <v>5170</v>
          </cell>
          <cell r="B135" t="str">
            <v xml:space="preserve">50900.000623/2020-69 </v>
          </cell>
          <cell r="C135" t="str">
            <v>SISTEMA BB PREGÃO ELETRÔNICO - LICITAÇÕES-E</v>
          </cell>
          <cell r="D135" t="str">
            <v xml:space="preserve">2.205.900.000 - OUTROS SERVIÇOS DE TERCEIROS </v>
          </cell>
          <cell r="E135" t="str">
            <v>BANCO DO BRASIL S/A</v>
          </cell>
          <cell r="F135" t="str">
            <v>00.000.000/0001-91</v>
          </cell>
          <cell r="G135" t="str">
            <v>17/2020</v>
          </cell>
          <cell r="I135" t="str">
            <v>DIRPRE</v>
          </cell>
          <cell r="J135" t="str">
            <v>CODCOL</v>
          </cell>
          <cell r="K135">
            <v>43944</v>
          </cell>
          <cell r="L135" t="str">
            <v xml:space="preserve">Lei 13.303/2016 DISPENSA DE LICITAÇÃO - EMERGENCIAL </v>
          </cell>
          <cell r="M135">
            <v>44308</v>
          </cell>
          <cell r="N135">
            <v>5000</v>
          </cell>
          <cell r="O135" t="str">
            <v>ENCERRADO</v>
          </cell>
        </row>
        <row r="136">
          <cell r="A136">
            <v>5171</v>
          </cell>
          <cell r="B136" t="str">
            <v>50900.000623/2020-69
20200242-1000</v>
          </cell>
          <cell r="C136" t="str">
            <v>SISTEMA BB PREGÃO ELETRÔNICO - LICITAÇÕES-E</v>
          </cell>
          <cell r="D136" t="str">
            <v xml:space="preserve">2.205.900.000 - OUTROS SERVIÇOS DE TERCEIROS </v>
          </cell>
          <cell r="E136" t="str">
            <v>BANCO DO BRASIL S/A</v>
          </cell>
          <cell r="F136" t="str">
            <v>00.000.000/0001-91</v>
          </cell>
          <cell r="G136" t="str">
            <v>17/2020</v>
          </cell>
          <cell r="H136" t="str">
            <v>1º ADITIVO AO CONTRATO
17/2020</v>
          </cell>
          <cell r="I136" t="str">
            <v>DIRPRE</v>
          </cell>
          <cell r="J136" t="str">
            <v>CODCOL</v>
          </cell>
          <cell r="K136">
            <v>44302</v>
          </cell>
          <cell r="L136" t="str">
            <v xml:space="preserve">Lei 13.303/2016 DISPENSA DE LICITAÇÃO - EMERGENCIAL </v>
          </cell>
          <cell r="M136">
            <v>44667</v>
          </cell>
          <cell r="N136">
            <v>5000</v>
          </cell>
          <cell r="O136" t="str">
            <v>ENCERRADO</v>
          </cell>
        </row>
        <row r="137">
          <cell r="A137">
            <v>5180</v>
          </cell>
          <cell r="B137">
            <v>20190135</v>
          </cell>
          <cell r="C137" t="str">
            <v>CONTRATAÇÃO DE EMPRESA PARA FORNECIMENTO DE MATERIAL DE EXPEDIENTE REFERENTE AOS LOTES Nºs 09</v>
          </cell>
          <cell r="D137" t="str">
            <v xml:space="preserve">2.204.039.000 - DEMAIS </v>
          </cell>
          <cell r="E137" t="str">
            <v>E DE BRITO COMÉRCIO E SERVIÇOS LTDA</v>
          </cell>
          <cell r="F137" t="str">
            <v>18.580.660/0001-54</v>
          </cell>
          <cell r="G137" t="str">
            <v>18/2020</v>
          </cell>
          <cell r="I137" t="str">
            <v>DIAFIN</v>
          </cell>
          <cell r="J137" t="str">
            <v>COADMI</v>
          </cell>
          <cell r="K137">
            <v>43963</v>
          </cell>
          <cell r="L137" t="str">
            <v>Lei nº 13.303/2016
PE 11/2019</v>
          </cell>
          <cell r="M137">
            <v>44434</v>
          </cell>
          <cell r="N137">
            <v>7793.5</v>
          </cell>
          <cell r="O137" t="str">
            <v>ENCERRADO</v>
          </cell>
        </row>
        <row r="138">
          <cell r="A138">
            <v>5190</v>
          </cell>
          <cell r="B138" t="str">
            <v>20200373-1001</v>
          </cell>
          <cell r="C138" t="str">
            <v>CONTRATAÇÃO, PELA VIA EMERGÊNCIAL, DE EMPRESA ESPECIALIZADA EM LOCAÇÃO DE SCANNER CAMINHÃO MÓVEL PARA INSPEÇÃO DE VEÍCULOS DE CARGA, COM A DISPONIBILIZAÇÃO DO SERVIÇO DE OPERAÇÃO DO EQUIPAMENTO EM REGIME DE DEDICAÇÃO EXCLUSIVA DE MÃO DE OBRA</v>
          </cell>
          <cell r="D138" t="str">
            <v xml:space="preserve">2.205.900.000 - OUTROS SERVIÇOS DE TERCEIROS </v>
          </cell>
          <cell r="E138" t="str">
            <v>NUCTECH DO BRASIL LTDA</v>
          </cell>
          <cell r="F138" t="str">
            <v>19.892.624/0001-99</v>
          </cell>
          <cell r="G138" t="str">
            <v>19/2020</v>
          </cell>
          <cell r="I138" t="str">
            <v>DIEGEP</v>
          </cell>
          <cell r="J138" t="str">
            <v>CODGEP</v>
          </cell>
          <cell r="K138">
            <v>43966</v>
          </cell>
          <cell r="L138" t="str">
            <v xml:space="preserve">Lei 13.303/2016 DISPENSA DE LICITAÇÃO - EMERGENCIAL </v>
          </cell>
          <cell r="M138">
            <v>44069</v>
          </cell>
          <cell r="N138">
            <v>949684.09</v>
          </cell>
          <cell r="O138" t="str">
            <v>ENCERRADO</v>
          </cell>
        </row>
        <row r="139">
          <cell r="A139">
            <v>5210</v>
          </cell>
          <cell r="B139" t="str">
            <v>20200373-1001</v>
          </cell>
          <cell r="C139" t="str">
            <v>CONTRATAÇÃO, PELA VIA EMERGÊNCIAL, DE EMPRESA ESPECIALIZADA EM LOCAÇÃO DE SCANNER CAMINHÃO MÓVEL PARA INSPEÇÃO DE VEÍCULOS DE CARGA, COM A DISPONIBILIZAÇÃO DO SERVIÇO DE OPERAÇÃO DO EQUIPAMENTO EM REGIME DE DEDICAÇÃO EXCLUSIVA DE MÃO DE OBRA</v>
          </cell>
          <cell r="D139" t="str">
            <v>26.126.0807.4103.0023 - MANUTENÇÃO E ADEQUAÇÃO DE ATIVO DE INFORMATICA, INFORMAÇÃO E TELEPROCESSAMENTO</v>
          </cell>
          <cell r="E139" t="str">
            <v>TRUST CONTROL - SEGURANCA EM TECNOLOGIA DA INFORMACAO LTDA</v>
          </cell>
          <cell r="F139" t="str">
            <v>11.061.153/0001-65</v>
          </cell>
          <cell r="G139" t="str">
            <v>21/2020</v>
          </cell>
          <cell r="I139" t="str">
            <v>DIEGEP</v>
          </cell>
          <cell r="J139" t="str">
            <v>CODTEI</v>
          </cell>
          <cell r="K139">
            <v>43992</v>
          </cell>
          <cell r="L139" t="str">
            <v xml:space="preserve">Lei 13.303/2016 DISPENSA DE LICITAÇÃO - EMERGENCIAL </v>
          </cell>
          <cell r="M139">
            <v>44176</v>
          </cell>
          <cell r="N139">
            <v>69937.02</v>
          </cell>
          <cell r="O139" t="str">
            <v>ENCERRADO</v>
          </cell>
        </row>
        <row r="140">
          <cell r="A140">
            <v>5220</v>
          </cell>
          <cell r="B140" t="str">
            <v>50900.000075/2020-77  20200422-1000</v>
          </cell>
          <cell r="C140" t="str">
            <v>PRESTAÇÃO DE SERVIÇOS DE COLETA, TRATAMENTO E TRANSPORTE, COM DESTINAÇÃO FINAL DE RESÍDUOS DA CDC</v>
          </cell>
          <cell r="D140" t="str">
            <v xml:space="preserve">2.205.900.000 - OUTROS SERVIÇOS DE TERCEIROS </v>
          </cell>
          <cell r="E140" t="str">
            <v xml:space="preserve">ECO +  SERVIÇOS AMBIENTAIS E IMOBILIÁRIA  LTDA </v>
          </cell>
          <cell r="F140" t="str">
            <v>63.469.8811/0001-56</v>
          </cell>
          <cell r="G140" t="str">
            <v>22/2020</v>
          </cell>
          <cell r="I140" t="str">
            <v>DIAFIN</v>
          </cell>
          <cell r="J140" t="str">
            <v>COADMI</v>
          </cell>
          <cell r="K140">
            <v>43997</v>
          </cell>
          <cell r="L140" t="str">
            <v xml:space="preserve">Lei 13.303/2016 DISPENSA DE LICITAÇÃO - EMERGENCIAL </v>
          </cell>
          <cell r="M140">
            <v>44180</v>
          </cell>
          <cell r="N140">
            <v>35392.639999999999</v>
          </cell>
          <cell r="O140" t="str">
            <v>ENCERRADO</v>
          </cell>
        </row>
        <row r="141">
          <cell r="A141">
            <v>5230</v>
          </cell>
          <cell r="B141" t="str">
            <v xml:space="preserve">50900.000070/2020-44 </v>
          </cell>
          <cell r="C141" t="str">
            <v>FORNECIMENTO DE “VALE-TRANSPORTE ELETRÔNICO – VTE – URBANO E METROPOLITANO (E,F,H,I,J,M,S)” PARA UTILIZAÇÃO NO SISTEMA DE TRANSPORTE COLETIVO URBANO E METROPOLITANO DE FORTALEZA/CE.</v>
          </cell>
          <cell r="D141" t="str">
            <v xml:space="preserve">2.201.030.500 - AUXÍLIO TRANSPORTE </v>
          </cell>
          <cell r="E141" t="str">
            <v>SINDIÔNIBUS</v>
          </cell>
          <cell r="F141" t="str">
            <v>07.314.423/0001-14</v>
          </cell>
          <cell r="G141" t="str">
            <v>23/2020</v>
          </cell>
          <cell r="I141" t="str">
            <v>DIAFIN</v>
          </cell>
          <cell r="J141" t="str">
            <v>CODREH</v>
          </cell>
          <cell r="K141">
            <v>44005</v>
          </cell>
          <cell r="L141" t="str">
            <v>Lei 13.303/2016 INEXIGIBILIDADE DE LICITAÇÃO</v>
          </cell>
          <cell r="M141">
            <v>44369</v>
          </cell>
          <cell r="N141">
            <v>31888.799999999999</v>
          </cell>
          <cell r="O141" t="str">
            <v>ENCERRADO</v>
          </cell>
        </row>
        <row r="142">
          <cell r="A142">
            <v>5231</v>
          </cell>
          <cell r="B142" t="str">
            <v>50900.000070/2020-44
20200116-1000</v>
          </cell>
          <cell r="C142" t="str">
            <v>FORNECIMENTO DE “VALE-TRANSPORTE ELETRÔNICO – VTE – URBANO E METROPOLITANO (E,F,H,I,J,M,S)” PARA UTILIZAÇÃO NO SISTEMA DE TRANSPORTE COLETIVO URBANO E METROPOLITANO DE FORTALEZA/CE.</v>
          </cell>
          <cell r="D142" t="str">
            <v xml:space="preserve">2.201.030.500 - AUXÍLIO TRANSPORTE </v>
          </cell>
          <cell r="E142" t="str">
            <v>SINDIÔNIBUS</v>
          </cell>
          <cell r="F142" t="str">
            <v>07.314.423/0001-14</v>
          </cell>
          <cell r="G142" t="str">
            <v>23/2020</v>
          </cell>
          <cell r="H142" t="str">
            <v>1º ADITIVO AO CONTRATO
23/2020</v>
          </cell>
          <cell r="I142" t="str">
            <v>DIAFIN</v>
          </cell>
          <cell r="J142" t="str">
            <v>CODREH</v>
          </cell>
          <cell r="K142">
            <v>44316</v>
          </cell>
          <cell r="L142" t="str">
            <v>Lei 13.303/2016 INEXIGIBILIDADE DE LICITAÇÃO</v>
          </cell>
          <cell r="M142">
            <v>44734</v>
          </cell>
          <cell r="N142">
            <v>20000</v>
          </cell>
          <cell r="O142" t="str">
            <v>ENCERRADO</v>
          </cell>
        </row>
        <row r="143">
          <cell r="A143">
            <v>5232</v>
          </cell>
          <cell r="B143" t="str">
            <v>50900.000070/2020-44
20200116-1000</v>
          </cell>
          <cell r="C143" t="str">
            <v>FORNECIMENTO DE “VALE-TRANSPORTE ELETRÔNICO – VTE – URBANO E METROPOLITANO (E,F,H,I,J,M,S)” PARA UTILIZAÇÃO NO SISTEMA DE TRANSPORTE COLETIVO URBANO E METROPOLITANO DE FORTALEZA/CE.</v>
          </cell>
          <cell r="D143" t="str">
            <v xml:space="preserve">2.201.030.500 - AUXÍLIO TRANSPORTE </v>
          </cell>
          <cell r="E143" t="str">
            <v>SINDIÔNIBUS</v>
          </cell>
          <cell r="F143" t="str">
            <v>07.314.423/0001-14</v>
          </cell>
          <cell r="G143" t="str">
            <v>23/2020</v>
          </cell>
          <cell r="H143" t="str">
            <v>2º ADITIVO AO CONTRATO
23/2020</v>
          </cell>
          <cell r="I143" t="str">
            <v>DIAFIN</v>
          </cell>
          <cell r="J143" t="str">
            <v>CODREH</v>
          </cell>
          <cell r="K143">
            <v>44732</v>
          </cell>
          <cell r="L143" t="str">
            <v>Lei 13.303/2016 INEXIGIBILIDADE DE LICITAÇÃO</v>
          </cell>
          <cell r="M143">
            <v>45099</v>
          </cell>
          <cell r="N143">
            <v>20000</v>
          </cell>
          <cell r="O143" t="str">
            <v>ENCERRADO</v>
          </cell>
        </row>
        <row r="144">
          <cell r="A144">
            <v>5240</v>
          </cell>
          <cell r="B144">
            <v>20200169</v>
          </cell>
          <cell r="C144" t="str">
            <v>PRESTAÇÃO DE SERVIÇOS DE CONFECÇÃO DE CHAVES E CARIMBOS, POR DEMANDA, PARA CDC</v>
          </cell>
          <cell r="D144" t="str">
            <v xml:space="preserve">2.205.900.000 - OUTROS SERVIÇOS DE TERCEIROS </v>
          </cell>
          <cell r="E144" t="str">
            <v>LUIS GUSTAVO DA SILVA MATOS ME</v>
          </cell>
          <cell r="F144" t="str">
            <v>30.962.920/0001-51</v>
          </cell>
          <cell r="G144" t="str">
            <v>24/2020</v>
          </cell>
          <cell r="I144" t="str">
            <v>DIAFIN</v>
          </cell>
          <cell r="J144" t="str">
            <v>COADMI</v>
          </cell>
          <cell r="K144">
            <v>44019</v>
          </cell>
          <cell r="L144" t="str">
            <v>Lei 13.303/2016 CONTRATAÇÃO DIRETA DISPENSA DE LICITAÇÃO</v>
          </cell>
          <cell r="M144">
            <v>44397</v>
          </cell>
          <cell r="N144">
            <v>8819</v>
          </cell>
          <cell r="O144" t="str">
            <v>ENCERRADO</v>
          </cell>
        </row>
        <row r="145">
          <cell r="A145">
            <v>5250</v>
          </cell>
          <cell r="B145" t="str">
            <v>20200173-1000</v>
          </cell>
          <cell r="C145" t="str">
            <v>FORNECIMENTO E INSTALAÇÃO DE 600 METROS DE CERCA CONCERTINA NO MURO DE CONTORNO DO PORTO DE FORTALEZA</v>
          </cell>
          <cell r="D145" t="str">
            <v xml:space="preserve">2.205.900.000 - OUTROS SERVIÇOS DE TERCEIROS </v>
          </cell>
          <cell r="E145" t="str">
            <v>INCOMEL - INDÚSTRIA E COMÉRCIO DE MADEIRA E METAL LTDA – ME</v>
          </cell>
          <cell r="F145" t="str">
            <v>35.071.323/0001-50</v>
          </cell>
          <cell r="G145" t="str">
            <v>25/2020</v>
          </cell>
          <cell r="I145" t="str">
            <v>DIEGEP</v>
          </cell>
          <cell r="J145" t="str">
            <v>CODINF</v>
          </cell>
          <cell r="K145">
            <v>44018</v>
          </cell>
          <cell r="L145" t="str">
            <v>Lei 13.303/2016 CONTRATAÇÃO DIRETA DISPENSA DE LICITAÇÃO</v>
          </cell>
          <cell r="M145">
            <v>44078</v>
          </cell>
          <cell r="N145">
            <v>139617.60000000001</v>
          </cell>
          <cell r="O145" t="str">
            <v>ENCERRADO</v>
          </cell>
        </row>
        <row r="146">
          <cell r="A146">
            <v>5260</v>
          </cell>
          <cell r="B146" t="str">
            <v>20200476-1000</v>
          </cell>
          <cell r="C146" t="str">
            <v>PRESTAÇÃO DE SERVIÇOS TÉCNICO CONTÁBIL, TRIBUTÁRIO E FISCAL, PARA AUXILIAR O SETOR CONTÁBIL - CDC</v>
          </cell>
          <cell r="D146" t="str">
            <v xml:space="preserve">2.205.900.000 - OUTROS SERVIÇOS DE TERCEIROS </v>
          </cell>
          <cell r="E146" t="str">
            <v>PRIORI SERVICOS E SOLUCÕES, CONTABILIDADE EIRELI – ME</v>
          </cell>
          <cell r="F146" t="str">
            <v>11.385.969/0001-44</v>
          </cell>
          <cell r="G146" t="str">
            <v>26/2020</v>
          </cell>
          <cell r="I146" t="str">
            <v>DIAFIN</v>
          </cell>
          <cell r="J146" t="str">
            <v>CODFIN</v>
          </cell>
          <cell r="K146">
            <v>44028</v>
          </cell>
          <cell r="L146" t="str">
            <v>Lei 13.303/2016 CONTRATAÇÃO DIRETA DISPENSA DE LICITAÇÃO</v>
          </cell>
          <cell r="M146">
            <v>44113</v>
          </cell>
          <cell r="N146">
            <v>26151.37</v>
          </cell>
          <cell r="O146" t="str">
            <v>ENCERRADO</v>
          </cell>
        </row>
        <row r="147">
          <cell r="A147">
            <v>5270</v>
          </cell>
          <cell r="B147" t="str">
            <v xml:space="preserve">50900.000215/2020-15 </v>
          </cell>
          <cell r="C147" t="str">
            <v>CONTRATAÇÃO EMERGENCIAL DE SEGURO DE VIDA PARA DIRETORES, EMPREGADOS EFETIVOS E OCUPANTES DE FUNÇÕES COMISSIONADAS E DE GRATIFICAÇÕES TÉCNICAS DA CDC</v>
          </cell>
          <cell r="D147" t="str">
            <v xml:space="preserve">2.201.039.000 - OUTROS BENEFICIOS </v>
          </cell>
          <cell r="E147" t="str">
            <v>MAPFRE VIDA S/A</v>
          </cell>
          <cell r="F147" t="str">
            <v>54.484.753/0001-49</v>
          </cell>
          <cell r="G147" t="str">
            <v>27/2020</v>
          </cell>
          <cell r="I147" t="str">
            <v>DIAFIN</v>
          </cell>
          <cell r="J147" t="str">
            <v>CODREH</v>
          </cell>
          <cell r="K147">
            <v>44067</v>
          </cell>
          <cell r="L147" t="str">
            <v>Lei 13.303/2016 CONTRATAÇÃO DIRETA DISPENSA DE LICITAÇÃO</v>
          </cell>
          <cell r="M147">
            <v>44250</v>
          </cell>
          <cell r="N147">
            <v>139617.60000000001</v>
          </cell>
          <cell r="O147" t="str">
            <v>ENCERRADO</v>
          </cell>
        </row>
        <row r="148">
          <cell r="A148">
            <v>5280</v>
          </cell>
          <cell r="B148" t="str">
            <v>50900.000349/2020-28 20180111</v>
          </cell>
          <cell r="C148" t="str">
            <v>SERVIÇOS DE ANÁLISE DA QUALIDADE DO AR EM AMBIENTES CLIMATIZADOS DE USO PÚBLICO E COLETIVO DO PORTO DE FORTALEZA – CE</v>
          </cell>
          <cell r="D148" t="str">
            <v xml:space="preserve">2.205.900.000 - OUTROS SERVIÇOS DE TERCEIROS </v>
          </cell>
          <cell r="E148" t="str">
            <v>AMBIENTALIS ANALISES DE AMBIENTES LTDA EPP</v>
          </cell>
          <cell r="F148" t="str">
            <v>06.164.913/0001-20</v>
          </cell>
          <cell r="G148" t="str">
            <v>28/2020</v>
          </cell>
          <cell r="I148" t="str">
            <v>DIAFIN</v>
          </cell>
          <cell r="J148" t="str">
            <v>COADMI</v>
          </cell>
          <cell r="K148">
            <v>44060</v>
          </cell>
          <cell r="L148" t="str">
            <v>Lei 13.303/2016 CONTRATAÇÃO DIRETA DISPENSA DE LICITAÇÃO</v>
          </cell>
          <cell r="M148">
            <v>44455</v>
          </cell>
          <cell r="N148">
            <v>16426</v>
          </cell>
          <cell r="O148" t="str">
            <v>ENCERRADO</v>
          </cell>
        </row>
        <row r="149">
          <cell r="A149">
            <v>5290</v>
          </cell>
          <cell r="B149" t="str">
            <v>50900.000281/2020-87</v>
          </cell>
          <cell r="C149" t="str">
            <v>PRESTAÇÃO DE SERVIÇOS PARA ELABORAÇÃO DE LAUDO DE AVALIAÇÃO TÉCNICA DE SCANNER MÓVEL (MODELO FS6000) DE PROPRIEDADE DA CDC.</v>
          </cell>
          <cell r="D149" t="str">
            <v xml:space="preserve">2.205.900.000 - OUTROS SERVIÇOS DE TERCEIROS </v>
          </cell>
          <cell r="E149" t="str">
            <v>EVOLUTION ENGENHARIA E AVALIAÇÕES EIRELI</v>
          </cell>
          <cell r="F149" t="str">
            <v>32.681.701/0001-20</v>
          </cell>
          <cell r="G149" t="str">
            <v>29/2020</v>
          </cell>
          <cell r="I149" t="str">
            <v>DIEGEP</v>
          </cell>
          <cell r="J149" t="str">
            <v>CODGEP</v>
          </cell>
          <cell r="K149">
            <v>44078</v>
          </cell>
          <cell r="L149" t="str">
            <v>Lei 13.303/2016 CONTRATAÇÃO DIRETA DISPENSA DE LICITAÇÃO</v>
          </cell>
          <cell r="M149">
            <v>44181</v>
          </cell>
          <cell r="N149">
            <v>35800</v>
          </cell>
          <cell r="O149" t="str">
            <v>ENCERRADO</v>
          </cell>
        </row>
        <row r="150">
          <cell r="A150">
            <v>5300</v>
          </cell>
          <cell r="B150" t="str">
            <v>50900.000333/2020-15 20200119</v>
          </cell>
          <cell r="C150"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0" t="str">
            <v xml:space="preserve">2.290.050.100 - ALUGUEL DE EQUIPAMENTOS </v>
          </cell>
          <cell r="E150" t="str">
            <v>NUCTECH DO BRASIL LTDA</v>
          </cell>
          <cell r="F150" t="str">
            <v>19.892.624/0001-99</v>
          </cell>
          <cell r="G150" t="str">
            <v>30/2020</v>
          </cell>
          <cell r="I150" t="str">
            <v>DIEGEP</v>
          </cell>
          <cell r="J150" t="str">
            <v>CODGEP</v>
          </cell>
          <cell r="K150">
            <v>44068</v>
          </cell>
          <cell r="L150" t="str">
            <v>Lei nº 13.303/2016
PE 012/2020</v>
          </cell>
          <cell r="M150">
            <v>44434</v>
          </cell>
          <cell r="N150">
            <v>3813205.14</v>
          </cell>
          <cell r="O150" t="str">
            <v>ENCERRADO</v>
          </cell>
        </row>
        <row r="151">
          <cell r="A151">
            <v>5301</v>
          </cell>
          <cell r="B151" t="str">
            <v>50900.000333/2020-15 20200119</v>
          </cell>
          <cell r="C151"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1" t="str">
            <v xml:space="preserve">2.290.050.100 - ALUGUEL DE EQUIPAMENTOS </v>
          </cell>
          <cell r="E151" t="str">
            <v>NUCTECH DO BRASIL LTDA</v>
          </cell>
          <cell r="F151" t="str">
            <v>19.892.624/0001-99</v>
          </cell>
          <cell r="G151" t="str">
            <v>30/2020</v>
          </cell>
          <cell r="H151" t="str">
            <v>1º ADITIVO AO CONTRATO 30/2020</v>
          </cell>
          <cell r="I151" t="str">
            <v>DIEGEP</v>
          </cell>
          <cell r="J151" t="str">
            <v>CODGEP</v>
          </cell>
          <cell r="K151">
            <v>44432</v>
          </cell>
          <cell r="L151" t="str">
            <v>Lei nº 13.303/2016
PE 012/2020</v>
          </cell>
          <cell r="M151">
            <v>44799</v>
          </cell>
          <cell r="N151">
            <v>3813205.14</v>
          </cell>
          <cell r="O151" t="str">
            <v>ENCERRADO</v>
          </cell>
        </row>
        <row r="152">
          <cell r="A152">
            <v>5302</v>
          </cell>
          <cell r="B152" t="str">
            <v>50900.000333/2020-15 20200119</v>
          </cell>
          <cell r="C152"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2" t="str">
            <v xml:space="preserve">2.290.050.100 - ALUGUEL DE EQUIPAMENTOS </v>
          </cell>
          <cell r="E152" t="str">
            <v>NUCTECH DO BRASIL LTDA</v>
          </cell>
          <cell r="F152" t="str">
            <v>19.892.624/0001-99</v>
          </cell>
          <cell r="G152" t="str">
            <v>30/2020</v>
          </cell>
          <cell r="H152" t="str">
            <v>2º ADITIVO AO CONTRATO 30/2020</v>
          </cell>
          <cell r="I152" t="str">
            <v>DIEGEP</v>
          </cell>
          <cell r="J152" t="str">
            <v>CODGEP</v>
          </cell>
          <cell r="K152">
            <v>44771</v>
          </cell>
          <cell r="L152" t="str">
            <v>Lei nº 13.303/2016
PE 012/2020</v>
          </cell>
          <cell r="M152">
            <v>45164</v>
          </cell>
          <cell r="N152">
            <v>4044860.02</v>
          </cell>
          <cell r="O152" t="str">
            <v>ENCERRADO</v>
          </cell>
        </row>
        <row r="153">
          <cell r="A153">
            <v>5303</v>
          </cell>
          <cell r="B153" t="str">
            <v>50900.000333/2020-15 20200119</v>
          </cell>
          <cell r="C153"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3" t="str">
            <v xml:space="preserve">2.290.050.100 - ALUGUEL DE EQUIPAMENTOS </v>
          </cell>
          <cell r="E153" t="str">
            <v>NUCTECH DO BRASIL LTDA</v>
          </cell>
          <cell r="F153" t="str">
            <v>19.892.624/0001-99</v>
          </cell>
          <cell r="G153" t="str">
            <v>30/2020</v>
          </cell>
          <cell r="H153" t="str">
            <v>3º ADITIVO AO CONTRATO 30/2020</v>
          </cell>
          <cell r="I153" t="str">
            <v>DIEGEP</v>
          </cell>
          <cell r="J153" t="str">
            <v>CODGEP</v>
          </cell>
          <cell r="K153">
            <v>45163</v>
          </cell>
          <cell r="L153" t="str">
            <v>Lei nº 13.303/2016
PE 012/2020</v>
          </cell>
          <cell r="M153">
            <v>45530</v>
          </cell>
          <cell r="N153">
            <v>3457815.06</v>
          </cell>
          <cell r="O153" t="str">
            <v>ENCERRADO</v>
          </cell>
        </row>
        <row r="154">
          <cell r="A154">
            <v>5310</v>
          </cell>
          <cell r="B154" t="str">
            <v>50900.000411/2020-81 20200464</v>
          </cell>
          <cell r="C154" t="str">
            <v>SERVIÇOS PARA ELABORAÇÃO DE CÁLCULOS JUDICIAIS TRABALHISTAS À COMPANHIA DOCAS DO CEARÁ</v>
          </cell>
          <cell r="D154" t="str">
            <v xml:space="preserve">2.205.900.000 - OUTROS SERVIÇOS DE TERCEIROS </v>
          </cell>
          <cell r="E154" t="str">
            <v>PLM - AUDITORIA E CONSULTORIA LTDA</v>
          </cell>
          <cell r="F154" t="str">
            <v>32.681.701/0001-20</v>
          </cell>
          <cell r="G154" t="str">
            <v>31/2020</v>
          </cell>
          <cell r="I154" t="str">
            <v>DIRPRE</v>
          </cell>
          <cell r="J154" t="str">
            <v>CODJUR</v>
          </cell>
          <cell r="K154">
            <v>44074</v>
          </cell>
          <cell r="L154" t="str">
            <v>Lei 13.303/2016 CONTRATAÇÃO DIRETA DISPENSA DE LICITAÇÃO</v>
          </cell>
          <cell r="M154">
            <v>44441</v>
          </cell>
          <cell r="N154">
            <v>1620</v>
          </cell>
          <cell r="O154" t="str">
            <v>ENCERRADO</v>
          </cell>
        </row>
        <row r="155">
          <cell r="A155">
            <v>5320</v>
          </cell>
          <cell r="B155" t="str">
            <v>50900.000591/2020-00 20190218</v>
          </cell>
          <cell r="C155" t="str">
            <v>CONTRATAÇÃO DE SEGURO DE VIDA PARA DIRETORES, EMPREGADOS EFETIVOS E OCUPANTES DE FUNÇÕES COMISSIONADAS E DE GRATIFICAÇÕES TÉCNICAS DA CDC</v>
          </cell>
          <cell r="D155" t="str">
            <v>2.201.039.000 - OUTROS BENEFÍCIOS</v>
          </cell>
          <cell r="E155" t="str">
            <v>SEGUROS SURA S.A</v>
          </cell>
          <cell r="F155" t="str">
            <v>33.065.699/0001-27</v>
          </cell>
          <cell r="G155" t="str">
            <v>32/2020</v>
          </cell>
          <cell r="I155" t="str">
            <v>DIAFIN</v>
          </cell>
          <cell r="J155" t="str">
            <v>CODREH</v>
          </cell>
          <cell r="K155">
            <v>44106</v>
          </cell>
          <cell r="L155" t="str">
            <v>Lei nº 13.303/2016
PE 13/2020</v>
          </cell>
          <cell r="M155">
            <v>44500</v>
          </cell>
          <cell r="N155">
            <v>106514.76</v>
          </cell>
          <cell r="O155" t="str">
            <v>ENCERRADO</v>
          </cell>
        </row>
        <row r="156">
          <cell r="A156">
            <v>5321</v>
          </cell>
          <cell r="B156" t="str">
            <v>50900.000591/2020-00
20190218</v>
          </cell>
          <cell r="C156" t="str">
            <v>CONTRATAÇÃO DE SEGURO DE VIDA PARA DIRETORES, EMPREGADOS EFETIVOS E OCUPANTES DE FUNÇÕES COMISSIONADAS E DE GRATIFICAÇÕES TÉCNICAS DA CDC</v>
          </cell>
          <cell r="D156" t="str">
            <v>2.201.039.000 - OUTROS BENEFÍCIOS</v>
          </cell>
          <cell r="E156" t="str">
            <v>SEGUROS SURA S.A</v>
          </cell>
          <cell r="F156" t="str">
            <v>33.065.699/0001-27</v>
          </cell>
          <cell r="G156" t="str">
            <v>32/2020</v>
          </cell>
          <cell r="H156" t="str">
            <v>1º ADITIVO AO CONTRATO
032/2020</v>
          </cell>
          <cell r="I156" t="str">
            <v>DIAFIN</v>
          </cell>
          <cell r="J156" t="str">
            <v>CODREH</v>
          </cell>
          <cell r="K156">
            <v>44410</v>
          </cell>
          <cell r="L156" t="str">
            <v>Lei nº 13.303/2016
PE 13/2020</v>
          </cell>
          <cell r="M156">
            <v>44500</v>
          </cell>
          <cell r="N156">
            <v>109062.96</v>
          </cell>
          <cell r="O156" t="str">
            <v>ENCERRADO</v>
          </cell>
        </row>
        <row r="157">
          <cell r="A157">
            <v>5322</v>
          </cell>
          <cell r="B157" t="str">
            <v>50900.000591/2020-00
20190218</v>
          </cell>
          <cell r="C157" t="str">
            <v>CONTRATAÇÃO DE SEGURO DE VIDA PARA DIRETORES, EMPREGADOS EFETIVOS E OCUPANTES DE FUNÇÕES COMISSIONADAS E DE GRATIFICAÇÕES TÉCNICAS DA CDC</v>
          </cell>
          <cell r="D157" t="str">
            <v>2.201.039.000 - OUTROS BENEFÍCIOS</v>
          </cell>
          <cell r="E157" t="str">
            <v>SEGUROS SURA S.A</v>
          </cell>
          <cell r="F157" t="str">
            <v>33.065.699/0001-27</v>
          </cell>
          <cell r="G157" t="str">
            <v>32/2020</v>
          </cell>
          <cell r="H157" t="str">
            <v>2º ADITIVO AO CONTRATO
032/2020</v>
          </cell>
          <cell r="I157" t="str">
            <v>DIAFIN</v>
          </cell>
          <cell r="J157" t="str">
            <v>CODREH</v>
          </cell>
          <cell r="K157">
            <v>44484</v>
          </cell>
          <cell r="L157" t="str">
            <v>Lei nº 13.303/2016
PE 13/2020</v>
          </cell>
          <cell r="M157">
            <v>44865</v>
          </cell>
          <cell r="N157">
            <v>109062.96</v>
          </cell>
          <cell r="O157" t="str">
            <v>ENCERRADO</v>
          </cell>
        </row>
        <row r="158">
          <cell r="A158">
            <v>5323</v>
          </cell>
          <cell r="B158" t="str">
            <v>50900.000591/2020-00
20190218</v>
          </cell>
          <cell r="C158" t="str">
            <v>CONTRATAÇÃO DE SEGURO DE VIDA PARA DIRETORES, EMPREGADOS EFETIVOS E OCUPANTES DE FUNÇÕES COMISSIONADAS E DE GRATIFICAÇÕES TÉCNICAS DA CDC</v>
          </cell>
          <cell r="D158" t="str">
            <v>2.201.039.000 - OUTROS BENEFÍCIOS</v>
          </cell>
          <cell r="E158" t="str">
            <v>SEGUROS SURA S.A</v>
          </cell>
          <cell r="F158" t="str">
            <v>33.065.699/0001-27</v>
          </cell>
          <cell r="G158" t="str">
            <v>32/2020</v>
          </cell>
          <cell r="H158" t="str">
            <v>3º ADITIVO AO CONTRATO
032/2020</v>
          </cell>
          <cell r="I158" t="str">
            <v>DIAFIN</v>
          </cell>
          <cell r="J158" t="str">
            <v>CODREH</v>
          </cell>
          <cell r="K158">
            <v>44581</v>
          </cell>
          <cell r="L158" t="str">
            <v>Lei nº 13.303/2016
PE 13/2020</v>
          </cell>
          <cell r="M158">
            <v>44865</v>
          </cell>
          <cell r="N158">
            <v>126078.36</v>
          </cell>
          <cell r="O158" t="str">
            <v>ENCERRADO</v>
          </cell>
        </row>
        <row r="159">
          <cell r="A159">
            <v>5330</v>
          </cell>
          <cell r="B159" t="str">
            <v>50900.000637/2020-82 20197104 50900.000502/2020-17</v>
          </cell>
          <cell r="C159" t="str">
            <v>CONTRATAÇÃO DE EMPRESA ESPECIALIZADA PARA FORNECIMENTO DE ASSISTÊNCIA À SAÚDE ODONTOLÓGICA, ATRAVÉS DE PLANO PRIVADO NA MODALIDADE DE CONTRATAÇÃO COLETIVA POR ADESÃO</v>
          </cell>
          <cell r="D159" t="str">
            <v xml:space="preserve">2.201.030.100 - ASSISTÊNCIA MÉDICA E ODONTOLÓGICA </v>
          </cell>
          <cell r="E159" t="str">
            <v>HAPVIDA ASSISTÊNCIA MEDICA LTDA</v>
          </cell>
          <cell r="F159" t="str">
            <v>63.554.067/0001-98</v>
          </cell>
          <cell r="G159" t="str">
            <v>33/2020</v>
          </cell>
          <cell r="I159" t="str">
            <v>DIAFIN</v>
          </cell>
          <cell r="J159" t="str">
            <v>CODREH</v>
          </cell>
          <cell r="K159">
            <v>44103</v>
          </cell>
          <cell r="L159" t="str">
            <v>Lei nº 13.303/2016
PE 14/2020</v>
          </cell>
          <cell r="M159">
            <v>44500</v>
          </cell>
          <cell r="N159">
            <v>15882.24</v>
          </cell>
          <cell r="O159" t="str">
            <v>ENCERRADO</v>
          </cell>
        </row>
        <row r="160">
          <cell r="A160">
            <v>5331</v>
          </cell>
          <cell r="B160" t="str">
            <v>50900.000637/2020-82 20197104 50900.000502/2020-17</v>
          </cell>
          <cell r="C160" t="str">
            <v>CONTRATAÇÃO DE EMPRESA ESPECIALIZADA PARA FORNECIMENTO DE ASSISTÊNCIA À SAÚDE ODONTOLÓGICA, ATRAVÉS DE PLANO PRIVADO NA MODALIDADE DE CONTRATAÇÃO COLETIVA POR ADESÃO</v>
          </cell>
          <cell r="D160" t="str">
            <v xml:space="preserve">2.201.030.100 - ASSISTÊNCIA MÉDICA E ODONTOLÓGICA </v>
          </cell>
          <cell r="E160" t="str">
            <v>HAPVIDA ASSISTÊNCIA MEDICA LTDA</v>
          </cell>
          <cell r="F160" t="str">
            <v>63.554.067/0001-98</v>
          </cell>
          <cell r="G160" t="str">
            <v>33/2020</v>
          </cell>
          <cell r="H160" t="str">
            <v>1º ADITIVO AO CONTRATO
33/2020</v>
          </cell>
          <cell r="I160" t="str">
            <v>DIAFIN</v>
          </cell>
          <cell r="J160" t="str">
            <v>CODREH</v>
          </cell>
          <cell r="K160">
            <v>44477</v>
          </cell>
          <cell r="L160" t="str">
            <v>Lei nº 13.303/2016
PE 14/2020</v>
          </cell>
          <cell r="M160">
            <v>44865</v>
          </cell>
          <cell r="N160">
            <v>15882.24</v>
          </cell>
          <cell r="O160" t="str">
            <v>ENCERRADO</v>
          </cell>
        </row>
        <row r="161">
          <cell r="A161">
            <v>5332</v>
          </cell>
          <cell r="B161" t="str">
            <v>50900.000637/2020-82 20197104 
50900.000502/2020-17</v>
          </cell>
          <cell r="C161" t="str">
            <v>CONTRATAÇÃO DE EMPRESA ESPECIALIZADA PARA FORNECIMENTO DE ASSISTÊNCIA À SAÚDE ODONTOLÓGICA, ATRAVÉS DE PLANO PRIVADO NA MODALIDADE DE CONTRATAÇÃO COLETIVA POR ADESÃO</v>
          </cell>
          <cell r="D161" t="str">
            <v xml:space="preserve">2.201.030.100 - ASSISTÊNCIA MÉDICA E ODONTOLÓGICA </v>
          </cell>
          <cell r="E161" t="str">
            <v>HAPVIDA ASSISTÊNCIA MEDICA LTDA</v>
          </cell>
          <cell r="F161" t="str">
            <v>63.554.067/0001-98</v>
          </cell>
          <cell r="G161" t="str">
            <v>33/2020</v>
          </cell>
          <cell r="H161" t="str">
            <v>2º ADITIVO AO CONTRATO
33/2020</v>
          </cell>
          <cell r="I161" t="str">
            <v>DIAFIN</v>
          </cell>
          <cell r="J161" t="str">
            <v>CODREH</v>
          </cell>
          <cell r="K161">
            <v>44859</v>
          </cell>
          <cell r="L161" t="str">
            <v>Lei nº 13.303/2016
PE 14/2020</v>
          </cell>
          <cell r="M161">
            <v>45230</v>
          </cell>
          <cell r="N161">
            <v>17626.29</v>
          </cell>
          <cell r="O161" t="str">
            <v>ENCERRADO</v>
          </cell>
        </row>
        <row r="162">
          <cell r="A162">
            <v>5332</v>
          </cell>
          <cell r="B162" t="str">
            <v>50900.000637/2020-82 20197104 
50900.000502/2020-17</v>
          </cell>
          <cell r="C162" t="str">
            <v>CONTRATAÇÃO DE EMPRESA ESPECIALIZADA PARA FORNECIMENTO DE ASSISTÊNCIA À SAÚDE ODONTOLÓGICA, ATRAVÉS DE PLANO PRIVADO NA MODALIDADE DE CONTRATAÇÃO COLETIVA POR ADESÃO</v>
          </cell>
          <cell r="D162" t="str">
            <v xml:space="preserve">2.201.030.100 - ASSISTÊNCIA MÉDICA E ODONTOLÓGICA </v>
          </cell>
          <cell r="E162" t="str">
            <v>HAPVIDA ASSISTÊNCIA MEDICA LTDA</v>
          </cell>
          <cell r="F162" t="str">
            <v>63.554.067/0001-98</v>
          </cell>
          <cell r="G162" t="str">
            <v>33/2020</v>
          </cell>
          <cell r="H162" t="str">
            <v>2º ADITIVO AO CONTRATO
33/2020</v>
          </cell>
          <cell r="I162" t="str">
            <v>DIAFIN</v>
          </cell>
          <cell r="J162" t="str">
            <v>CODREH</v>
          </cell>
          <cell r="K162">
            <v>44859</v>
          </cell>
          <cell r="L162" t="str">
            <v>Lei nº 13.303/2016
PE 14/2020</v>
          </cell>
          <cell r="M162">
            <v>45230</v>
          </cell>
          <cell r="N162">
            <v>17626.29</v>
          </cell>
          <cell r="O162" t="str">
            <v>ENCERRADO</v>
          </cell>
        </row>
        <row r="163">
          <cell r="A163">
            <v>5333</v>
          </cell>
          <cell r="B163" t="str">
            <v>50900.000637/2020-82 20197104 
50900.000502/2020-17</v>
          </cell>
          <cell r="C163" t="str">
            <v>CONTRATAÇÃO DE EMPRESA ESPECIALIZADA PARA FORNECIMENTO DE ASSISTÊNCIA À SAÚDE ODONTOLÓGICA, ATRAVÉS DE PLANO PRIVADO NA MODALIDADE DE CONTRATAÇÃO COLETIVA POR ADESÃO</v>
          </cell>
          <cell r="D163" t="str">
            <v xml:space="preserve">2.201.030.100 - ASSISTÊNCIA MÉDICA E ODONTOLÓGICA </v>
          </cell>
          <cell r="E163" t="str">
            <v>HAPVIDA ASSISTÊNCIA MEDICA LTDA</v>
          </cell>
          <cell r="F163" t="str">
            <v>63.554.067/0001-98</v>
          </cell>
          <cell r="G163" t="str">
            <v>33/2020</v>
          </cell>
          <cell r="H163" t="str">
            <v>3º ADITIVO AO CONTRATO
33/2020</v>
          </cell>
          <cell r="I163" t="str">
            <v>DIAFIN</v>
          </cell>
          <cell r="J163" t="str">
            <v>CODREH</v>
          </cell>
          <cell r="K163">
            <v>45230</v>
          </cell>
          <cell r="L163" t="str">
            <v>Lei nº 13.303/2016
PE 14/2020</v>
          </cell>
          <cell r="M163">
            <v>45596</v>
          </cell>
          <cell r="N163">
            <v>18672.009999999998</v>
          </cell>
          <cell r="O163" t="str">
            <v>ENCERRADO</v>
          </cell>
        </row>
        <row r="164">
          <cell r="A164">
            <v>5334</v>
          </cell>
          <cell r="B164" t="str">
            <v>50900.000637/2020-82 20197104 
50900.000502/2020-17</v>
          </cell>
          <cell r="C164" t="str">
            <v>CONTRATAÇÃO DE EMPRESA ESPECIALIZADA PARA FORNECIMENTO DE ASSISTÊNCIA À SAÚDE ODONTOLÓGICA, ATRAVÉS DE PLANO PRIVADO NA MODALIDADE DE CONTRATAÇÃO COLETIVA POR ADESÃO</v>
          </cell>
          <cell r="D164" t="str">
            <v xml:space="preserve">2.201.030.100 - ASSISTÊNCIA MÉDICA E ODONTOLÓGICA </v>
          </cell>
          <cell r="E164" t="str">
            <v>HAPVIDA ASSISTÊNCIA MEDICA LTDA</v>
          </cell>
          <cell r="F164" t="str">
            <v>63.554.067/0001-98</v>
          </cell>
          <cell r="G164" t="str">
            <v>33/2020</v>
          </cell>
          <cell r="H164" t="str">
            <v>4º ADITIVO AO CONTRATO
33/2020</v>
          </cell>
          <cell r="I164" t="str">
            <v>DIAFIN</v>
          </cell>
          <cell r="J164" t="str">
            <v>CODREH</v>
          </cell>
          <cell r="K164">
            <v>45596</v>
          </cell>
          <cell r="L164" t="str">
            <v>Lei nº 13.303/2016
PE 14/2020</v>
          </cell>
          <cell r="M164">
            <v>45961</v>
          </cell>
          <cell r="N164">
            <v>18026</v>
          </cell>
          <cell r="O164" t="str">
            <v>ENCERRADO</v>
          </cell>
        </row>
        <row r="165">
          <cell r="A165">
            <v>5340</v>
          </cell>
          <cell r="B165" t="str">
            <v>20190462-1001</v>
          </cell>
          <cell r="C165" t="str">
            <v>AQUISIÇÃO DE COLETES BALÍSTICOS, PARA A COMPANHIA DOCAS DO CEARÁ</v>
          </cell>
          <cell r="D165" t="str">
            <v xml:space="preserve">2.107.010.400 - SISTEMA DE SEGURANÇA </v>
          </cell>
          <cell r="E165" t="str">
            <v>I. L. MENDES JUNIOR EIRELI</v>
          </cell>
          <cell r="F165" t="str">
            <v>17.184.211/0001-24</v>
          </cell>
          <cell r="G165" t="str">
            <v>34/2020</v>
          </cell>
          <cell r="I165" t="str">
            <v>DIRPRE</v>
          </cell>
          <cell r="J165" t="str">
            <v>CODGUA</v>
          </cell>
          <cell r="K165">
            <v>44113</v>
          </cell>
          <cell r="L165" t="str">
            <v>Lei 13.303/2016 CONTRATAÇÃO DIRETA DISPENSA DE LICITAÇÃO</v>
          </cell>
          <cell r="M165">
            <v>44216</v>
          </cell>
          <cell r="N165">
            <v>28249</v>
          </cell>
          <cell r="O165" t="str">
            <v>ENCERRADO</v>
          </cell>
        </row>
        <row r="166">
          <cell r="A166">
            <v>5350</v>
          </cell>
          <cell r="B166" t="str">
            <v>20200426-1000</v>
          </cell>
          <cell r="C166" t="str">
            <v>PRESTAÇÃO DOS SERVIÇOS DE EXTRAÇÃO E PODA DE ÁRVORES E TRONCOS, COM RECOLHIMENTO DE RESÍDUOS SÓLIDOS GERADOS NAS DEPENDÊNCIAS E ENTORNO DA CDC</v>
          </cell>
          <cell r="D166" t="str">
            <v xml:space="preserve">2.205.900.000 - OUTROS SERVIÇOS DE TERCEIROS </v>
          </cell>
          <cell r="E166" t="str">
            <v>KAKTUS PROMOÇÕES E EVENTOS LTDA</v>
          </cell>
          <cell r="F166" t="str">
            <v>35.851.348/0001-77</v>
          </cell>
          <cell r="G166" t="str">
            <v>35/2020</v>
          </cell>
          <cell r="I166" t="str">
            <v>DIRPRE</v>
          </cell>
          <cell r="J166" t="str">
            <v>CODGUA</v>
          </cell>
          <cell r="K166">
            <v>44118</v>
          </cell>
          <cell r="L166" t="str">
            <v>Lei 13.303/2016 CONTRATAÇÃO DIRETA DISPENSA DE LICITAÇÃO</v>
          </cell>
          <cell r="M166">
            <v>44171</v>
          </cell>
          <cell r="N166">
            <v>18300</v>
          </cell>
          <cell r="O166" t="str">
            <v>ENCERRADO</v>
          </cell>
        </row>
        <row r="167">
          <cell r="A167">
            <v>5360</v>
          </cell>
          <cell r="B167" t="str">
            <v>50900.000261/2021-97 20190687 50900.000556/2020-82</v>
          </cell>
          <cell r="C167" t="str">
            <v>CONTRATAÇÃO DE EMPRESA ESPECIALIZADO PARA PRESTAÇÃO DE SERVIÇOS DE MONITORAMENTO AMBIENTAL DO PORTO DE FORTALEZA</v>
          </cell>
          <cell r="D167" t="str">
            <v xml:space="preserve">2.205.900.000 - OUTROS SERVIÇOS DE TERCEIROS </v>
          </cell>
          <cell r="E167" t="str">
            <v>MONÃ CONSULTORIA AMBIENTAL LTDA</v>
          </cell>
          <cell r="F167" t="str">
            <v>07.322.866/0001-68</v>
          </cell>
          <cell r="G167" t="str">
            <v>36/2020</v>
          </cell>
          <cell r="I167" t="str">
            <v>DIRCOM</v>
          </cell>
          <cell r="J167" t="str">
            <v>CODSMS</v>
          </cell>
          <cell r="K167">
            <v>44118</v>
          </cell>
          <cell r="L167" t="str">
            <v>Lei nº 13.303/2016
PE 04/2020</v>
          </cell>
          <cell r="M167">
            <v>44498</v>
          </cell>
          <cell r="N167">
            <v>300815.93</v>
          </cell>
          <cell r="O167" t="str">
            <v>ENCERRADO</v>
          </cell>
        </row>
        <row r="168">
          <cell r="A168">
            <v>5361</v>
          </cell>
          <cell r="B168" t="str">
            <v>50900.000261/2021-97 20190687 50900.000556/2020-82</v>
          </cell>
          <cell r="C168" t="str">
            <v>CONTRATAÇÃO DE EMPRESA ESPECIALIZADO PARA PRESTAÇÃO DE SERVIÇOS DE MONITORAMENTO AMBIENTAL DO PORTO DE FORTALEZA</v>
          </cell>
          <cell r="D168" t="str">
            <v xml:space="preserve">2.205.900.000 - OUTROS SERVIÇOS DE TERCEIROS </v>
          </cell>
          <cell r="E168" t="str">
            <v>MONÃ CONSULTORIA AMBIENTAL LTDA</v>
          </cell>
          <cell r="F168" t="str">
            <v>07.322.866/0001-68</v>
          </cell>
          <cell r="G168" t="str">
            <v>36/2020</v>
          </cell>
          <cell r="H168" t="str">
            <v>1º ADITIVO DE CONTRATO 36/2020</v>
          </cell>
          <cell r="I168" t="str">
            <v>DIRCOM</v>
          </cell>
          <cell r="J168" t="str">
            <v>CODSMS</v>
          </cell>
          <cell r="K168">
            <v>44431</v>
          </cell>
          <cell r="L168" t="str">
            <v>Lei nº 13.303/2016
PE 04/2020</v>
          </cell>
          <cell r="M168">
            <v>44863</v>
          </cell>
          <cell r="N168">
            <v>298794.84000000003</v>
          </cell>
          <cell r="O168" t="str">
            <v>ENCERRADO</v>
          </cell>
        </row>
        <row r="169">
          <cell r="A169">
            <v>5362</v>
          </cell>
          <cell r="B169" t="str">
            <v>50900.000261/2021-97 20190687 
50900.000556/2020-82</v>
          </cell>
          <cell r="C169" t="str">
            <v>CONTRATAÇÃO DE EMPRESA ESPECIALIZADO PARA PRESTAÇÃO DE SERVIÇOS DE MONITORAMENTO AMBIENTAL DO PORTO DE FORTALEZA</v>
          </cell>
          <cell r="D169" t="str">
            <v xml:space="preserve">2.205.900.000 - OUTROS SERVIÇOS DE TERCEIROS </v>
          </cell>
          <cell r="E169" t="str">
            <v>MONÃ CONSULTORIA AMBIENTAL LTDA</v>
          </cell>
          <cell r="F169" t="str">
            <v>07.322.866/0001-68</v>
          </cell>
          <cell r="G169" t="str">
            <v>36/2020</v>
          </cell>
          <cell r="H169" t="str">
            <v>2º ADITIVO DE CONTRATO 36/2020</v>
          </cell>
          <cell r="I169" t="str">
            <v>DIRCOM</v>
          </cell>
          <cell r="J169" t="str">
            <v>CODSMS</v>
          </cell>
          <cell r="K169">
            <v>44862</v>
          </cell>
          <cell r="L169" t="str">
            <v>Lei nº 13.303/2016
PE 04/2020</v>
          </cell>
          <cell r="M169">
            <v>45228</v>
          </cell>
          <cell r="N169">
            <v>327687.09999999998</v>
          </cell>
          <cell r="O169" t="str">
            <v>ENCERRADO</v>
          </cell>
        </row>
        <row r="170">
          <cell r="A170">
            <v>5363</v>
          </cell>
          <cell r="B170" t="str">
            <v>50900.000261/2021-97 20190687 
50900.000556/2020-82</v>
          </cell>
          <cell r="C170" t="str">
            <v>CONTRATAÇÃO DE EMPRESA ESPECIALIZADO PARA PRESTAÇÃO DE SERVIÇOS DE MONITORAMENTO AMBIENTAL DO PORTO DE FORTALEZA</v>
          </cell>
          <cell r="D170" t="str">
            <v xml:space="preserve">2.205.900.000 - OUTROS SERVIÇOS DE TERCEIROS </v>
          </cell>
          <cell r="E170" t="str">
            <v>MONÃ CONSULTORIA AMBIENTAL LTDA</v>
          </cell>
          <cell r="F170" t="str">
            <v>07.322.866/0001-68</v>
          </cell>
          <cell r="G170" t="str">
            <v>36/2020</v>
          </cell>
          <cell r="H170" t="str">
            <v>3º ADITIVO DE CONTRATO 36/2020</v>
          </cell>
          <cell r="I170" t="str">
            <v>DIRCOM</v>
          </cell>
          <cell r="J170" t="str">
            <v>CODSMS</v>
          </cell>
          <cell r="K170">
            <v>45226</v>
          </cell>
          <cell r="L170" t="str">
            <v>Lei nº 13.303/2016
PE 04/2020</v>
          </cell>
          <cell r="M170">
            <v>45594</v>
          </cell>
          <cell r="N170">
            <v>327687.09999999998</v>
          </cell>
          <cell r="O170" t="str">
            <v>ENCERRADO</v>
          </cell>
        </row>
        <row r="171">
          <cell r="A171">
            <v>5364</v>
          </cell>
          <cell r="B171" t="str">
            <v>50900.000261/2021-97 20190687 
50900.000556/2020-82</v>
          </cell>
          <cell r="C171" t="str">
            <v>CONTRATAÇÃO DE EMPRESA ESPECIALIZADO PARA PRESTAÇÃO DE SERVIÇOS DE MONITORAMENTO AMBIENTAL DO PORTO DE FORTALEZA</v>
          </cell>
          <cell r="D171" t="str">
            <v xml:space="preserve">2.205.900.000 - OUTROS SERVIÇOS DE TERCEIROS </v>
          </cell>
          <cell r="E171" t="str">
            <v>MONÃ CONSULTORIA AMBIENTAL LTDA</v>
          </cell>
          <cell r="F171" t="str">
            <v>07.322.866/0001-68</v>
          </cell>
          <cell r="G171" t="str">
            <v>36/2020</v>
          </cell>
          <cell r="H171" t="str">
            <v>4º ADITIVO DE CONTRATO 36/2020</v>
          </cell>
          <cell r="I171" t="str">
            <v>DIRCOM</v>
          </cell>
          <cell r="J171" t="str">
            <v>CODSMS</v>
          </cell>
          <cell r="K171">
            <v>45594</v>
          </cell>
          <cell r="L171" t="str">
            <v>Lei nº 13.303/2016
PE 04/2020</v>
          </cell>
          <cell r="M171">
            <v>45959</v>
          </cell>
          <cell r="N171">
            <v>327687.09999999998</v>
          </cell>
          <cell r="O171" t="str">
            <v>ENCERRADO</v>
          </cell>
        </row>
        <row r="172">
          <cell r="A172">
            <v>5370</v>
          </cell>
          <cell r="B172" t="str">
            <v>50900.000271/2020-41</v>
          </cell>
          <cell r="C172" t="str">
            <v>PARTICIPAÇÃO DE EMPREGADO DA CDC NO CURSO ON-LINE “SEJA UM EXPERT EM RECURSO DE REVISTAAGORA".</v>
          </cell>
          <cell r="D172" t="str">
            <v xml:space="preserve">2.201.079.000 - TREINAMENTO OUTRAS ÁREAS DE FORMAÇÃO </v>
          </cell>
          <cell r="E172" t="str">
            <v>AFONSO E SOUZA EMPREENDIMENTOS
EDUCACIONAIS LTDA</v>
          </cell>
          <cell r="F172" t="str">
            <v>37.138.370/0001-08</v>
          </cell>
          <cell r="G172" t="str">
            <v>37/2020</v>
          </cell>
          <cell r="I172" t="str">
            <v>DIRPRE</v>
          </cell>
          <cell r="J172" t="str">
            <v>CODJUR</v>
          </cell>
          <cell r="K172">
            <v>44127</v>
          </cell>
          <cell r="L172" t="str">
            <v>Lei 13.303/2016 CONTRATAÇÃO DIRETA DISPENSA DE LICITAÇÃO</v>
          </cell>
          <cell r="M172">
            <v>44255</v>
          </cell>
          <cell r="N172">
            <v>1997</v>
          </cell>
          <cell r="O172" t="str">
            <v>ENCERRADO</v>
          </cell>
        </row>
        <row r="173">
          <cell r="A173">
            <v>5380</v>
          </cell>
          <cell r="B173" t="str">
            <v xml:space="preserve">50900.000181/2020-51 </v>
          </cell>
          <cell r="C173" t="str">
            <v>INSCRIÇÃO DA SRA. MAYHARA MONTEIRO PEREIRA CHAVES, PRESIDENTE DA CDC NO MESTRADO (MASTER) EM LOGÍSTICA E GESTÃO PORTUÁRIA DA UNIVERSIDADE POLITÉCNICA DE VALÊNCIA EM PARCERIA COM A FUNDACIÓN VALENCIAPORT E MINISTÉRIO DA INFRAESTRUTURA</v>
          </cell>
          <cell r="D173" t="str">
            <v xml:space="preserve">2.201.079.000 - TREINAMENTO OUTRAS ÁREAS DE FORMAÇÃO </v>
          </cell>
          <cell r="E173" t="str">
            <v>FUNDACION DE LA COMUMDAD VALENCIANA PARA LA INVESTIGACION, PROMOCION Y ESTUDIOS COMERCIALES DE VALENCIAPORT</v>
          </cell>
          <cell r="F173" t="str">
            <v>G97360325</v>
          </cell>
          <cell r="G173" t="str">
            <v>38/2020</v>
          </cell>
          <cell r="I173" t="str">
            <v>DIRPRE</v>
          </cell>
          <cell r="J173" t="str">
            <v>DIRPRE</v>
          </cell>
          <cell r="K173">
            <v>44127</v>
          </cell>
          <cell r="L173" t="str">
            <v>Lei 13.303/2016 INEXIGIBILIDADE DE LICITAÇÃO</v>
          </cell>
          <cell r="M173">
            <v>44552</v>
          </cell>
          <cell r="N173">
            <v>50273.1</v>
          </cell>
          <cell r="O173" t="str">
            <v>ENCERRADO</v>
          </cell>
        </row>
        <row r="174">
          <cell r="A174">
            <v>5381</v>
          </cell>
          <cell r="B174" t="str">
            <v xml:space="preserve">50900.000181/2020-51 </v>
          </cell>
          <cell r="C174" t="str">
            <v>INSCRIÇÃO DA SRA. MAYHARA MONTEIRO PEREIRA CHAVES, PRESIDENTE DA CDC NO MESTRADO (MASTER) EM LOGÍSTICA E GESTÃO PORTUÁRIA DA UNIVERSIDADE POLITÉCNICA DE VALÊNCIA EM PARCERIA COM A FUNDACIÓN VALENCIAPORT E MINISTÉRIO DA INFRAESTRUTURA</v>
          </cell>
          <cell r="D174" t="str">
            <v xml:space="preserve">2.201.079.000 - TREINAMENTO OUTRAS ÁREAS DE FORMAÇÃO </v>
          </cell>
          <cell r="E174" t="str">
            <v>FUNDACION DE LA COMUMDAD VALENCIANA PARA LA INVESTIGACION, PROMOCION Y ESTUDIOS COMERCIALES DE VALENCIAPORT</v>
          </cell>
          <cell r="F174" t="str">
            <v>G97360325</v>
          </cell>
          <cell r="G174" t="str">
            <v>38/2020</v>
          </cell>
          <cell r="H174" t="str">
            <v>1º ADITIVO -
 CONTRATO 
38/2020</v>
          </cell>
          <cell r="I174" t="str">
            <v>DIRPRE</v>
          </cell>
          <cell r="J174" t="str">
            <v>DIRPRE</v>
          </cell>
          <cell r="K174">
            <v>44551</v>
          </cell>
          <cell r="L174" t="str">
            <v>Lei 13.303/2016 INEXIGIBILIDADE DE LICITAÇÃO</v>
          </cell>
          <cell r="M174">
            <v>44795</v>
          </cell>
          <cell r="N174">
            <v>50273.1</v>
          </cell>
          <cell r="O174" t="str">
            <v>ENCERRADO</v>
          </cell>
        </row>
        <row r="175">
          <cell r="A175">
            <v>5390</v>
          </cell>
          <cell r="B175" t="str">
            <v>50900.001050/2021-71 20200521</v>
          </cell>
          <cell r="C175" t="str">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ell>
          <cell r="D175" t="str">
            <v xml:space="preserve">2.205.900.000 - OUTROS SERVIÇOS DE TERCEIROS </v>
          </cell>
          <cell r="E175" t="str">
            <v>DAMOUS INCORPORAÇÕES E CONSTRUÇÕES LTDA</v>
          </cell>
          <cell r="F175" t="str">
            <v>06.944.181/0001-90</v>
          </cell>
          <cell r="G175" t="str">
            <v>39/2020</v>
          </cell>
          <cell r="I175" t="str">
            <v>DIRPRE</v>
          </cell>
          <cell r="J175" t="str">
            <v>CODJUR</v>
          </cell>
          <cell r="K175">
            <v>44148</v>
          </cell>
          <cell r="L175" t="str">
            <v>Lei 13.303/2016 CONTRATAÇÃO DIRETA DISPENSA DE LICITAÇÃO</v>
          </cell>
          <cell r="M175">
            <v>44536</v>
          </cell>
          <cell r="N175">
            <v>46000</v>
          </cell>
          <cell r="O175" t="str">
            <v>ENCERRADO</v>
          </cell>
        </row>
        <row r="176">
          <cell r="A176">
            <v>5391</v>
          </cell>
          <cell r="B176" t="str">
            <v>50900.001050/2021-71</v>
          </cell>
          <cell r="C176" t="str">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ell>
          <cell r="D176" t="str">
            <v xml:space="preserve">2.205.900.000 - OUTROS SERVIÇOS DE TERCEIROS </v>
          </cell>
          <cell r="E176" t="str">
            <v>DAMOUS INCORPORAÇÕES E CONSTRUÇÕES LTDA</v>
          </cell>
          <cell r="F176" t="str">
            <v>06.944.181/0001-90</v>
          </cell>
          <cell r="G176" t="str">
            <v>39/2020</v>
          </cell>
          <cell r="H176" t="str">
            <v>1º ADITIVO -
 CONTRATO 
39/2020</v>
          </cell>
          <cell r="I176" t="str">
            <v>DIRPRE</v>
          </cell>
          <cell r="J176" t="str">
            <v>CODJUR</v>
          </cell>
          <cell r="K176">
            <v>44543</v>
          </cell>
          <cell r="L176" t="str">
            <v>Lei 13.303/2016 CONTRATAÇÃO DIRETA DISPENSA DE LICITAÇÃO</v>
          </cell>
          <cell r="M176">
            <v>44903</v>
          </cell>
          <cell r="N176">
            <v>46000</v>
          </cell>
          <cell r="O176" t="str">
            <v>ENCERRADO</v>
          </cell>
        </row>
        <row r="177">
          <cell r="A177">
            <v>5400</v>
          </cell>
          <cell r="B177">
            <v>20200119</v>
          </cell>
          <cell r="C177" t="str">
            <v xml:space="preserve">AQUISIÇÃO DE EQUIPAMENTOS PARA ARQUEAR E FARDOS </v>
          </cell>
          <cell r="D177" t="str">
            <v>30.39210.26.122.0035.4102.0023 - MANUTENÇÃO E ADEQUAÇÃO DE BENS MÓVEIS, VEÍCULOS, MÁQUINAS E EQUIPAMENTOS</v>
          </cell>
          <cell r="E177" t="str">
            <v>ARZUL COMERCIO DE
MAQUINAS EIRELI – EPP.</v>
          </cell>
          <cell r="F177" t="str">
            <v>26.544.764/0001-31</v>
          </cell>
          <cell r="G177" t="str">
            <v>40/2020</v>
          </cell>
          <cell r="I177" t="str">
            <v>DIEGEP</v>
          </cell>
          <cell r="J177" t="str">
            <v>CODGEP</v>
          </cell>
          <cell r="K177">
            <v>44175</v>
          </cell>
          <cell r="L177" t="str">
            <v>Lei 13.303/2016 CONTRATAÇÃO DIRETA DISPENSA DE LICITAÇÃO</v>
          </cell>
          <cell r="M177">
            <v>44200</v>
          </cell>
          <cell r="N177">
            <v>49990</v>
          </cell>
          <cell r="O177" t="str">
            <v>ENCERRADO</v>
          </cell>
        </row>
        <row r="178">
          <cell r="A178">
            <v>5410</v>
          </cell>
          <cell r="B178" t="str">
            <v>50900.000517/2020-85</v>
          </cell>
          <cell r="C178" t="str">
            <v>PARTICIPAÇÃO DA CDC NA FEIRA EXPOLOG 2020</v>
          </cell>
          <cell r="D178" t="str">
            <v xml:space="preserve">2.205.050.200 - PUBLICIDADE MERCADOLÓGICA </v>
          </cell>
          <cell r="E178" t="str">
            <v>INSTITUTO FUTURE DE
JUVENTUDE, PROMOÇÃO, TURISMO, CULTURA E DESENVOLVIMENTO
SUSTENTÁVEL.</v>
          </cell>
          <cell r="F178" t="str">
            <v>16.910.427/0001-67</v>
          </cell>
          <cell r="G178" t="str">
            <v>41/2020</v>
          </cell>
          <cell r="I178" t="str">
            <v>DIRCOM</v>
          </cell>
          <cell r="J178" t="str">
            <v xml:space="preserve">CODGEN </v>
          </cell>
          <cell r="K178">
            <v>44173</v>
          </cell>
          <cell r="L178" t="str">
            <v>Lei 13.303/2016 CONTRATAÇÃO DIRETA DISPENSA DE LICITAÇÃO</v>
          </cell>
          <cell r="M178">
            <v>44242</v>
          </cell>
          <cell r="N178">
            <v>15000</v>
          </cell>
          <cell r="O178" t="str">
            <v>ENCERRADO</v>
          </cell>
        </row>
        <row r="179">
          <cell r="A179">
            <v>5420</v>
          </cell>
          <cell r="B179" t="str">
            <v xml:space="preserve">50900.000297/2020-90 </v>
          </cell>
          <cell r="C179" t="str">
            <v>PRESTAÇÃO DE SERVIÇOS DE CERTIFICAÇÃO DIGITAL PARA ATENDER AS NECESSIDADES DA CDC</v>
          </cell>
          <cell r="D179" t="str">
            <v>2.205.900.000 - OUTROS SERVIÇOS DE TERCEIROS
26.122.0035.4101.0023 - MANUTENÇÃO E ADEQUAÇÃO DE BENS IMÓVEIS</v>
          </cell>
          <cell r="E179" t="str">
            <v>RIO MADEIRA CERTIFICADORA DIGITAL EIRELI</v>
          </cell>
          <cell r="F179" t="str">
            <v>23.035.197/0001-08</v>
          </cell>
          <cell r="G179" t="str">
            <v>42/2020</v>
          </cell>
          <cell r="I179" t="str">
            <v>DIAFIN</v>
          </cell>
          <cell r="J179" t="str">
            <v>COADMI</v>
          </cell>
          <cell r="K179">
            <v>44181</v>
          </cell>
          <cell r="L179" t="str">
            <v>Lei 13.303/2016 CONTRATAÇÃO DIRETA DISPENSA DE LICITAÇÃO</v>
          </cell>
          <cell r="M179">
            <v>44622</v>
          </cell>
          <cell r="N179">
            <v>3999.99</v>
          </cell>
          <cell r="O179" t="str">
            <v>ENCERRADO</v>
          </cell>
        </row>
        <row r="180">
          <cell r="A180">
            <v>5421</v>
          </cell>
          <cell r="B180" t="str">
            <v xml:space="preserve">50900.000297/2020-90 </v>
          </cell>
          <cell r="C180" t="str">
            <v>PRESTAÇÃO DE SERVIÇOS DE CERTIFICAÇÃO DIGITAL PARA ATENDER AS NECESSIDADES DA CDC</v>
          </cell>
          <cell r="D180" t="str">
            <v>2.205.900.000 - OUTROS SERVIÇOS DE TERCEIROS
26.122.0035.4101.0023 - MANUTENÇÃO E ADEQUAÇÃO DE BENS IMÓVEIS</v>
          </cell>
          <cell r="E180" t="str">
            <v>RIO MADEIRA CERTIFICADORA DIGITAL EIRELI</v>
          </cell>
          <cell r="F180" t="str">
            <v>23.035.197/0001-08</v>
          </cell>
          <cell r="G180" t="str">
            <v>42/2020</v>
          </cell>
          <cell r="H180" t="str">
            <v>1º ADITIVO -
 CONTRATO 
42/2020</v>
          </cell>
          <cell r="I180" t="str">
            <v>DIAFIN</v>
          </cell>
          <cell r="J180" t="str">
            <v>COADMI</v>
          </cell>
          <cell r="K180">
            <v>44622</v>
          </cell>
          <cell r="L180" t="str">
            <v>Lei 13.303/2016 CONTRATAÇÃO DIRETA DISPENSA DE LICITAÇÃO</v>
          </cell>
          <cell r="M180">
            <v>44987</v>
          </cell>
          <cell r="N180">
            <v>3999.99</v>
          </cell>
          <cell r="O180" t="str">
            <v>ENCERRADO</v>
          </cell>
        </row>
        <row r="181">
          <cell r="A181">
            <v>5422</v>
          </cell>
          <cell r="B181" t="str">
            <v xml:space="preserve">50900.000297/2020-90 </v>
          </cell>
          <cell r="C181" t="str">
            <v>PRESTAÇÃO DE SERVIÇOS DE CERTIFICAÇÃO DIGITAL PARA ATENDER AS NECESSIDADES DA CDC</v>
          </cell>
          <cell r="D181" t="str">
            <v>2.205.900.000 - OUTROS SERVIÇOS DE TERCEIROS
26.122.0035.4101.0023 - MANUTENÇÃO E ADEQUAÇÃO DE BENS IMÓVEIS</v>
          </cell>
          <cell r="E181" t="str">
            <v>RIO MADEIRA CERTIFICADORA DIGITAL EIRELI</v>
          </cell>
          <cell r="F181" t="str">
            <v>23.035.197/0001-08</v>
          </cell>
          <cell r="G181" t="str">
            <v>42/2020</v>
          </cell>
          <cell r="H181" t="str">
            <v>2º ADITIVO -
 CONTRATO 
42/2020</v>
          </cell>
          <cell r="I181" t="str">
            <v>DIAFIN</v>
          </cell>
          <cell r="J181" t="str">
            <v>COADMI</v>
          </cell>
          <cell r="K181">
            <v>44949</v>
          </cell>
          <cell r="L181" t="str">
            <v>Lei 13.303/2016 CONTRATAÇÃO DIRETA DISPENSA DE LICITAÇÃO</v>
          </cell>
          <cell r="M181">
            <v>45353</v>
          </cell>
          <cell r="N181">
            <v>3999.99</v>
          </cell>
          <cell r="O181" t="str">
            <v>ENCERRADO</v>
          </cell>
        </row>
        <row r="182">
          <cell r="A182">
            <v>5423</v>
          </cell>
          <cell r="B182" t="str">
            <v xml:space="preserve">50900.000297/2020-90 </v>
          </cell>
          <cell r="C182" t="str">
            <v>PRESTAÇÃO DE SERVIÇOS DE CERTIFICAÇÃO DIGITAL PARA ATENDER AS NECESSIDADES DA CDC</v>
          </cell>
          <cell r="D182" t="str">
            <v>2.205.900.000 - OUTROS SERVIÇOS DE TERCEIROS
26.122.0035.4101.0023 - MANUTENÇÃO E ADEQUAÇÃO DE BENS IMÓVEIS</v>
          </cell>
          <cell r="E182" t="str">
            <v>RIO MADEIRA CERTIFICADORA DIGITAL EIRELI</v>
          </cell>
          <cell r="F182" t="str">
            <v>23.035.197/0001-08</v>
          </cell>
          <cell r="G182" t="str">
            <v>42/2020</v>
          </cell>
          <cell r="H182" t="str">
            <v>3º ADITIVO -
 CONTRATO 
42/2020</v>
          </cell>
          <cell r="I182" t="str">
            <v>DIAFIN</v>
          </cell>
          <cell r="J182" t="str">
            <v>COADMI</v>
          </cell>
          <cell r="K182">
            <v>45355</v>
          </cell>
          <cell r="L182" t="str">
            <v>Lei 13.303/2016 CONTRATAÇÃO DIRETA DISPENSA DE LICITAÇÃO</v>
          </cell>
          <cell r="M182">
            <v>45718</v>
          </cell>
          <cell r="N182">
            <v>3999.99</v>
          </cell>
          <cell r="O182" t="str">
            <v>ENCERRADO</v>
          </cell>
        </row>
        <row r="183">
          <cell r="A183">
            <v>5424</v>
          </cell>
          <cell r="B183" t="str">
            <v xml:space="preserve">50900.000297/2020-90 </v>
          </cell>
          <cell r="C183" t="str">
            <v>PRESTAÇÃO DE SERVIÇOS DE CERTIFICAÇÃO DIGITAL PARA ATENDER AS NECESSIDADES DA CDC</v>
          </cell>
          <cell r="D183" t="str">
            <v>2.205.900.000 - OUTROS SERVIÇOS DE TERCEIROS
26.122.0035.4101.0023 - MANUTENÇÃO E ADEQUAÇÃO DE BENS IMÓVEIS</v>
          </cell>
          <cell r="E183" t="str">
            <v>RIO MADEIRA CERTIFICADORA DIGITAL EIRELI</v>
          </cell>
          <cell r="F183" t="str">
            <v>23.035.197/0001-08</v>
          </cell>
          <cell r="G183" t="str">
            <v>42/2020</v>
          </cell>
          <cell r="H183" t="str">
            <v>4º ADITIVO -
 CONTRATO 
42/2020</v>
          </cell>
          <cell r="I183" t="str">
            <v>DIAFIN</v>
          </cell>
          <cell r="J183" t="str">
            <v>COADMI</v>
          </cell>
          <cell r="K183">
            <v>45707</v>
          </cell>
          <cell r="L183" t="str">
            <v>Lei 13.303/2016 CONTRATAÇÃO DIRETA DISPENSA DE LICITAÇÃO</v>
          </cell>
          <cell r="M183">
            <v>46084</v>
          </cell>
          <cell r="N183">
            <v>3999.99</v>
          </cell>
          <cell r="O183" t="str">
            <v>ENCERRADO</v>
          </cell>
        </row>
        <row r="184">
          <cell r="A184">
            <v>5430</v>
          </cell>
          <cell r="B184" t="str">
            <v>50900.000118/2021-03 20197002</v>
          </cell>
          <cell r="C184" t="str">
            <v>CONTRATAÇÃO DE EMPRESA ESPECIALIZADA NA PRESTAÇÃO DE SERVIÇOS LABORATORIAIS PARA ANÁLISE FÍSICO-QUÍMICA E BACTERIOLÓGICA, ATESTANDO A QUALIDADE DA ÁGUA UTILIZADA PELA CDC</v>
          </cell>
          <cell r="D184" t="str">
            <v xml:space="preserve">2.205.900.000 - OUTROS SERVIÇOS DE TERCEIROS </v>
          </cell>
          <cell r="E184" t="str">
            <v>MOREIRA COSTA LABORATORIOS E ENGENHARIA AMBIENTAL LTDA</v>
          </cell>
          <cell r="F184" t="str">
            <v>11.071.357/0001-87</v>
          </cell>
          <cell r="G184" t="str">
            <v>43/2020</v>
          </cell>
          <cell r="I184" t="str">
            <v>DIRCOM</v>
          </cell>
          <cell r="J184" t="str">
            <v>CODSMS</v>
          </cell>
          <cell r="K184">
            <v>44182</v>
          </cell>
          <cell r="L184" t="str">
            <v>Lei 13.303/16
PE 017/2020</v>
          </cell>
          <cell r="M184">
            <v>44551</v>
          </cell>
          <cell r="N184">
            <v>26400</v>
          </cell>
          <cell r="O184" t="str">
            <v>ENCERRADO</v>
          </cell>
        </row>
        <row r="185">
          <cell r="A185">
            <v>5431</v>
          </cell>
          <cell r="B185" t="str">
            <v>50900.000118/2021-03 20197002</v>
          </cell>
          <cell r="C185" t="str">
            <v>CONTRATAÇÃO DE EMPRESA ESPECIALIZADA NA PRESTAÇÃO DE SERVIÇOS LABORATORIAIS PARA ANÁLISE FÍSICO-QUÍMICA E BACTERIOLÓGICA, ATESTANDO A QUALIDADE DA ÁGUA UTILIZADA PELA CDC</v>
          </cell>
          <cell r="D185" t="str">
            <v xml:space="preserve">2.205.900.000 - OUTROS SERVIÇOS DE TERCEIROS </v>
          </cell>
          <cell r="E185" t="str">
            <v>MOREIRA COSTA LABORATORIOS E ENGENHARIA AMBIENTAL LTDA</v>
          </cell>
          <cell r="F185" t="str">
            <v>11.071.357/0001-87</v>
          </cell>
          <cell r="G185" t="str">
            <v>43/2020</v>
          </cell>
          <cell r="H185" t="str">
            <v>1º ADITIVO -
 CONTRATO 
43/2020</v>
          </cell>
          <cell r="I185" t="str">
            <v>DIRCOM</v>
          </cell>
          <cell r="J185" t="str">
            <v>CODSMS</v>
          </cell>
          <cell r="K185">
            <v>44537</v>
          </cell>
          <cell r="L185" t="str">
            <v>Lei 13.303/16
PE 017/2020</v>
          </cell>
          <cell r="M185">
            <v>44916</v>
          </cell>
          <cell r="N185">
            <v>26400</v>
          </cell>
          <cell r="O185" t="str">
            <v>ENCERRADO</v>
          </cell>
        </row>
        <row r="186">
          <cell r="A186">
            <v>5432</v>
          </cell>
          <cell r="B186" t="str">
            <v>50900.000118/2021-03 20197002</v>
          </cell>
          <cell r="C186" t="str">
            <v>CONTRATAÇÃO DE EMPRESA ESPECIALIZADA NA PRESTAÇÃO DE SERVIÇOS LABORATORIAIS PARA ANÁLISE FÍSICO-QUÍMICA E BACTERIOLÓGICA, ATESTANDO A QUALIDADE DA ÁGUA UTILIZADA PELA CDC</v>
          </cell>
          <cell r="D186" t="str">
            <v xml:space="preserve">2.205.900.000 - OUTROS SERVIÇOS DE TERCEIROS </v>
          </cell>
          <cell r="E186" t="str">
            <v>MOREIRA COSTA LABORATORIOS E ENGENHARIA AMBIENTAL LTDA</v>
          </cell>
          <cell r="F186" t="str">
            <v>11.071.357/0001-87</v>
          </cell>
          <cell r="G186" t="str">
            <v>43/2020</v>
          </cell>
          <cell r="H186" t="str">
            <v>2º ADITIVO -
 CONTRATO 
43/2020</v>
          </cell>
          <cell r="I186" t="str">
            <v>DIRCOM</v>
          </cell>
          <cell r="J186" t="str">
            <v>CODSMS</v>
          </cell>
          <cell r="K186">
            <v>44873</v>
          </cell>
          <cell r="L186" t="str">
            <v>Lei 13.303/16
PE 017/2020</v>
          </cell>
          <cell r="M186">
            <v>45281</v>
          </cell>
          <cell r="N186">
            <v>26400</v>
          </cell>
          <cell r="O186" t="str">
            <v>ENCERRADO</v>
          </cell>
        </row>
        <row r="187">
          <cell r="A187">
            <v>5433</v>
          </cell>
          <cell r="B187" t="str">
            <v>50900.000118/2021-03 20197002</v>
          </cell>
          <cell r="C187" t="str">
            <v>CONTRATAÇÃO DE EMPRESA ESPECIALIZADA NA PRESTAÇÃO DE SERVIÇOS LABORATORIAIS PARA ANÁLISE FÍSICO-QUÍMICA E BACTERIOLÓGICA, ATESTANDO A QUALIDADE DA ÁGUA UTILIZADA PELA CDC</v>
          </cell>
          <cell r="D187" t="str">
            <v xml:space="preserve">2.205.900.000 - OUTROS SERVIÇOS DE TERCEIROS </v>
          </cell>
          <cell r="E187" t="str">
            <v>MOREIRA COSTA LABORATORIOS E ENGENHARIA AMBIENTAL LTDA</v>
          </cell>
          <cell r="F187" t="str">
            <v>11.071.357/0001-87</v>
          </cell>
          <cell r="G187" t="str">
            <v>43/2020</v>
          </cell>
          <cell r="H187" t="str">
            <v>3º ADITIVO -
 CONTRATO 
43/2020</v>
          </cell>
          <cell r="I187" t="str">
            <v>DIRCOM</v>
          </cell>
          <cell r="J187" t="str">
            <v>CODSMS</v>
          </cell>
          <cell r="K187">
            <v>45281</v>
          </cell>
          <cell r="L187" t="str">
            <v>Lei 13.303/16
PE 017/2020</v>
          </cell>
          <cell r="M187">
            <v>45647</v>
          </cell>
          <cell r="N187">
            <v>26400</v>
          </cell>
          <cell r="O187" t="str">
            <v>ENCERRADO</v>
          </cell>
        </row>
        <row r="188">
          <cell r="A188">
            <v>5434</v>
          </cell>
          <cell r="B188" t="str">
            <v>50900.000118/2021-03 20197002</v>
          </cell>
          <cell r="C188" t="str">
            <v>CONTRATAÇÃO DE EMPRESA ESPECIALIZADA NA PRESTAÇÃO DE SERVIÇOS LABORATORIAIS PARA ANÁLISE FÍSICO-QUÍMICA E BACTERIOLÓGICA, ATESTANDO A QUALIDADE DA ÁGUA UTILIZADA PELA CDC</v>
          </cell>
          <cell r="D188" t="str">
            <v xml:space="preserve">2.205.900.000 - OUTROS SERVIÇOS DE TERCEIROS </v>
          </cell>
          <cell r="E188" t="str">
            <v>MOREIRA COSTA LABORATORIOS E ENGENHARIA AMBIENTAL LTDA</v>
          </cell>
          <cell r="F188" t="str">
            <v>11.071.357/0001-87</v>
          </cell>
          <cell r="G188" t="str">
            <v>43/2020</v>
          </cell>
          <cell r="H188" t="str">
            <v>4º ADITIVO -
 CONTRATO 
43/2020</v>
          </cell>
          <cell r="I188" t="str">
            <v>DIRCOM</v>
          </cell>
          <cell r="J188" t="str">
            <v>CODSMS</v>
          </cell>
          <cell r="K188">
            <v>45649</v>
          </cell>
          <cell r="L188" t="str">
            <v>Lei 13.303/16
PE 017/2020</v>
          </cell>
          <cell r="M188">
            <v>46012</v>
          </cell>
          <cell r="N188">
            <v>26400</v>
          </cell>
          <cell r="O188" t="str">
            <v>ENCERRADO</v>
          </cell>
        </row>
        <row r="189">
          <cell r="A189">
            <v>5440</v>
          </cell>
          <cell r="B189" t="str">
            <v xml:space="preserve">50900.000549/2020-81 </v>
          </cell>
          <cell r="C189" t="str">
            <v>PRESTAÇÃO DE SERVIÇOS DE COLETA, TRATAMENTO  E TRANSPORTE, COM DESTINAÇÃO FINAL DE RESÍDUOS DA CDC</v>
          </cell>
          <cell r="D189" t="str">
            <v xml:space="preserve">2.205.900.000 - OUTROS SERVIÇOS DE TERCEIROS </v>
          </cell>
          <cell r="E189" t="str">
            <v>BRASLIMP TRANSPORTES
 ESPECIALIZADOS LTDA</v>
          </cell>
          <cell r="F189" t="str">
            <v>12.216.990/0001-89</v>
          </cell>
          <cell r="G189" t="str">
            <v>44/2020</v>
          </cell>
          <cell r="I189" t="str">
            <v>DIAFIN</v>
          </cell>
          <cell r="J189" t="str">
            <v>COADMI</v>
          </cell>
          <cell r="K189">
            <v>44188</v>
          </cell>
          <cell r="L189" t="str">
            <v xml:space="preserve">Lei 13.303/2016 DISPENSA DE LICITAÇÃO - EMERGENCIAL </v>
          </cell>
          <cell r="M189">
            <v>44375</v>
          </cell>
          <cell r="N189">
            <v>35299.760000000002</v>
          </cell>
          <cell r="O189" t="str">
            <v>ENCERRADO</v>
          </cell>
        </row>
        <row r="190">
          <cell r="A190">
            <v>6010</v>
          </cell>
          <cell r="B190" t="str">
            <v>50900.000222/2020-17 50900.000160/2020-35</v>
          </cell>
          <cell r="C190" t="str">
            <v xml:space="preserve">Prestação de serviços de seguro de responsabilidade civil e de acidentes pessoais para usuários e/ou terceiros, nos locais sob responsabilidade da Companhia Docas do Ceará </v>
          </cell>
          <cell r="D190" t="str">
            <v xml:space="preserve">2.205.900.000 - OUTROS SERVIÇOS DE TERCEIROS </v>
          </cell>
          <cell r="E190" t="str">
            <v>FAIRFAX BRASIL SEGUROS CORPORATIVOS S/A</v>
          </cell>
          <cell r="F190" t="str">
            <v>10.793.428/0001-92</v>
          </cell>
          <cell r="G190" t="str">
            <v>01/2021</v>
          </cell>
          <cell r="I190" t="str">
            <v>DIAFIN</v>
          </cell>
          <cell r="J190" t="str">
            <v>COADMI</v>
          </cell>
          <cell r="K190">
            <v>44222</v>
          </cell>
          <cell r="L190" t="str">
            <v>Lei 13.303/16
PE 21/2020</v>
          </cell>
          <cell r="M190">
            <v>44591</v>
          </cell>
          <cell r="N190">
            <v>291999.96000000002</v>
          </cell>
          <cell r="O190" t="str">
            <v>ENCERRADO</v>
          </cell>
        </row>
        <row r="191">
          <cell r="A191">
            <v>6011</v>
          </cell>
          <cell r="B191" t="str">
            <v>50900.000222/2020-17 50900.000160/2020-35</v>
          </cell>
          <cell r="C191" t="str">
            <v xml:space="preserve">Prestação de serviços de seguro de responsabilidade civil e de acidentes pessoais para usuários e/ou terceiros, nos locais sob responsabilidade da Companhia Docas do Ceará </v>
          </cell>
          <cell r="D191" t="str">
            <v xml:space="preserve">2.205.900.000 - OUTROS SERVIÇOS DE TERCEIROS </v>
          </cell>
          <cell r="E191" t="str">
            <v>FAIRFAX BRASIL SEGUROS CORPORATIVOS S/A</v>
          </cell>
          <cell r="F191" t="str">
            <v>10.793.428/0001-92</v>
          </cell>
          <cell r="G191" t="str">
            <v>01/2021</v>
          </cell>
          <cell r="H191" t="str">
            <v>1º ADITIVO - CONTRATO
01/2021</v>
          </cell>
          <cell r="I191" t="str">
            <v>DIAFIN</v>
          </cell>
          <cell r="J191" t="str">
            <v>COADMI</v>
          </cell>
          <cell r="K191">
            <v>44552</v>
          </cell>
          <cell r="L191" t="str">
            <v>Lei 13.303/16
PE 21/2020</v>
          </cell>
          <cell r="M191">
            <v>44956</v>
          </cell>
          <cell r="N191">
            <v>291999.96000000002</v>
          </cell>
          <cell r="O191" t="str">
            <v>ENCERRADO</v>
          </cell>
        </row>
        <row r="192">
          <cell r="A192">
            <v>6012</v>
          </cell>
          <cell r="B192" t="str">
            <v>50900.000222/2020-17 50900.000160/2020-35</v>
          </cell>
          <cell r="C192" t="str">
            <v xml:space="preserve">Prestação de serviços de seguro de responsabilidade civil e de acidentes pessoais para usuários e/ou terceiros, nos locais sob responsabilidade da Companhia Docas do Ceará </v>
          </cell>
          <cell r="D192" t="str">
            <v xml:space="preserve">2.205.900.000 - OUTROS SERVIÇOS DE TERCEIROS </v>
          </cell>
          <cell r="E192" t="str">
            <v>FAIRFAX BRASIL SEGUROS CORPORATIVOS S/A</v>
          </cell>
          <cell r="F192" t="str">
            <v>10.793.428/0001-92</v>
          </cell>
          <cell r="G192" t="str">
            <v>01/2021</v>
          </cell>
          <cell r="H192" t="str">
            <v>2º ADITIVO - CONTRATO
01/2021</v>
          </cell>
          <cell r="I192" t="str">
            <v>DIAFIN</v>
          </cell>
          <cell r="J192" t="str">
            <v>COADMI</v>
          </cell>
          <cell r="K192">
            <v>44956</v>
          </cell>
          <cell r="L192" t="str">
            <v>Lei 13.303/16
PE 21/2020</v>
          </cell>
          <cell r="M192">
            <v>45321</v>
          </cell>
          <cell r="N192">
            <v>291999.96000000002</v>
          </cell>
          <cell r="O192" t="str">
            <v>ENCERRADO</v>
          </cell>
        </row>
        <row r="193">
          <cell r="A193">
            <v>6013</v>
          </cell>
          <cell r="B193" t="str">
            <v>50900.000222/2020-17 50900.000160/2020-35</v>
          </cell>
          <cell r="C193" t="str">
            <v xml:space="preserve">Prestação de serviços de seguro de responsabilidade civil e de acidentes pessoais para usuários e/ou terceiros, nos locais sob responsabilidade da Companhia Docas do Ceará </v>
          </cell>
          <cell r="D193" t="str">
            <v xml:space="preserve">2.205.900.000 - OUTROS SERVIÇOS DE TERCEIROS </v>
          </cell>
          <cell r="E193" t="str">
            <v>FAIRFAX BRASIL SEGUROS CORPORATIVOS S/A</v>
          </cell>
          <cell r="F193" t="str">
            <v>10.793.428/0001-92</v>
          </cell>
          <cell r="G193" t="str">
            <v>01/2021</v>
          </cell>
          <cell r="H193" t="str">
            <v>3º ADITIVO - CONTRATO
01/2021</v>
          </cell>
          <cell r="I193" t="str">
            <v>DIAFIN</v>
          </cell>
          <cell r="J193" t="str">
            <v>COADMI</v>
          </cell>
          <cell r="K193">
            <v>45321</v>
          </cell>
          <cell r="L193" t="str">
            <v>Lei 13.303/16
PE 21/2020</v>
          </cell>
          <cell r="M193">
            <v>45687</v>
          </cell>
          <cell r="N193">
            <v>291999.96000000002</v>
          </cell>
          <cell r="O193" t="str">
            <v>ENCERRADO</v>
          </cell>
        </row>
        <row r="194">
          <cell r="A194">
            <v>6014</v>
          </cell>
          <cell r="B194" t="str">
            <v>50900.000222/2020-17 50900.000160/2020-35</v>
          </cell>
          <cell r="C194" t="str">
            <v xml:space="preserve">Prestação de serviços de seguro de responsabilidade civil e de acidentes pessoais para usuários e/ou terceiros, nos locais sob responsabilidade da Companhia Docas do Ceará </v>
          </cell>
          <cell r="D194" t="str">
            <v xml:space="preserve">2.205.900.000 - OUTROS SERVIÇOS DE TERCEIROS </v>
          </cell>
          <cell r="E194" t="str">
            <v>FAIRFAX BRASIL SEGUROS CORPORATIVOS S/A</v>
          </cell>
          <cell r="F194" t="str">
            <v>10.793.428/0001-92</v>
          </cell>
          <cell r="G194" t="str">
            <v>01/2021</v>
          </cell>
          <cell r="H194" t="str">
            <v>4º ADITIVO - CONTRATO
01/2021</v>
          </cell>
          <cell r="I194" t="str">
            <v>DIAFIN</v>
          </cell>
          <cell r="J194" t="str">
            <v>COADMI</v>
          </cell>
          <cell r="K194">
            <v>45687</v>
          </cell>
          <cell r="L194" t="str">
            <v>Lei 13.303/16
PE 21/2020</v>
          </cell>
          <cell r="M194">
            <v>46052</v>
          </cell>
          <cell r="N194">
            <v>291999.96000000002</v>
          </cell>
          <cell r="O194" t="str">
            <v>ENCERRADO</v>
          </cell>
        </row>
        <row r="195">
          <cell r="A195">
            <v>6020</v>
          </cell>
          <cell r="B195" t="str">
            <v xml:space="preserve">50900.000169/2020-46 </v>
          </cell>
          <cell r="C195" t="str">
            <v>LOCAÇÃO DE BANHEIRO QUÍMICO PARA POSTO AVANÇADO DE ACESSO AO TMP</v>
          </cell>
          <cell r="D195" t="str">
            <v xml:space="preserve">2.205.900.000 - OUTROS SERVIÇOS DE TERCEIROS </v>
          </cell>
          <cell r="E195" t="str">
            <v>SISAM</v>
          </cell>
          <cell r="F195" t="str">
            <v>03.344.236/0001-33</v>
          </cell>
          <cell r="G195" t="str">
            <v>02/2021</v>
          </cell>
          <cell r="I195" t="str">
            <v>DIRCOM</v>
          </cell>
          <cell r="J195" t="str">
            <v>CODSMS</v>
          </cell>
          <cell r="K195">
            <v>44239</v>
          </cell>
          <cell r="L195" t="str">
            <v>Lei 13.303/2016 CONTRATAÇÃO DIRETA DISPENSA DE LICITAÇÃO</v>
          </cell>
          <cell r="M195">
            <v>44624</v>
          </cell>
          <cell r="N195">
            <v>7800</v>
          </cell>
          <cell r="O195" t="str">
            <v>ENCERRADO</v>
          </cell>
        </row>
        <row r="196">
          <cell r="A196">
            <v>6030</v>
          </cell>
          <cell r="B196" t="str">
            <v xml:space="preserve">50900.000511/2020-16 </v>
          </cell>
          <cell r="C196" t="str">
            <v>SOLUÇÃO DE PROTEÇÃO DE REDE COM CARACTERÍSTICAS DE NEXT GENERATION FIREWALL (NGFW) PARA SEGURANÇA DA INFORMAÇÃO PERIMETRAL E PROTEÇÃO DE ENDPOINT CONTEMPLANDO INSTALAÇÃO, CONFIGURAÇÃO, MIGRAÇÃO, MONITORAMENTO, GARANTIA E SUPORTE TÉCNICO</v>
          </cell>
          <cell r="D196" t="str">
            <v xml:space="preserve">2.205.900.000 - OUTROS SERVIÇOS DE TERCEIROS </v>
          </cell>
          <cell r="E196" t="str">
            <v>TRUST CONTROL - SEGURANCA EM TECNOLOGIA DA INFORMACAO LTDA</v>
          </cell>
          <cell r="F196" t="str">
            <v>11.061.153/0001-65</v>
          </cell>
          <cell r="G196" t="str">
            <v>03/2021</v>
          </cell>
          <cell r="I196" t="str">
            <v>DIEGEP</v>
          </cell>
          <cell r="J196" t="str">
            <v>CODTEI</v>
          </cell>
          <cell r="K196">
            <v>44245</v>
          </cell>
          <cell r="L196" t="str">
            <v xml:space="preserve">Lei 13.303/2016 DISPENSA DE LICITAÇÃO - EMERGENCIAL </v>
          </cell>
          <cell r="M196">
            <v>44425</v>
          </cell>
          <cell r="N196">
            <v>74163</v>
          </cell>
          <cell r="O196" t="str">
            <v>ENCERRADO</v>
          </cell>
        </row>
        <row r="197">
          <cell r="A197">
            <v>6040</v>
          </cell>
          <cell r="B197" t="str">
            <v>50900.000199/2021-33 20190905 50900.000282/2021-11</v>
          </cell>
          <cell r="C197" t="str">
            <v>AQUISIÇÃO, POR DEMANDA, DE MATERIAIS DOS SINAIS FIXOS E FLUTUANTES DE ACESSO NO PORTO DE FORTALEZA – SINALIZAÇÃO NÁUTICA - LOTE 03 - LANTERNA MARÍTIMA DE LED</v>
          </cell>
          <cell r="D197" t="str">
            <v xml:space="preserve">26.784.3005.147E.0023 - ADEQUAÇÃO DE INSTALAÇÕES DE PROTEÇÃO À ATRACAÇÃO E OPERAÇÃO DE NAVIOS, NO PORTO DE FORTALEZA </v>
          </cell>
          <cell r="E197" t="str">
            <v>3G ENGENHARIA LTDA</v>
          </cell>
          <cell r="F197" t="str">
            <v>19.657.038/0001-60</v>
          </cell>
          <cell r="G197" t="str">
            <v>04/2021</v>
          </cell>
          <cell r="I197" t="str">
            <v>DIEGEP</v>
          </cell>
          <cell r="J197" t="str">
            <v>CODINF</v>
          </cell>
          <cell r="K197">
            <v>44258</v>
          </cell>
          <cell r="L197" t="str">
            <v>Lei 13.303/16
PE 15/2020</v>
          </cell>
          <cell r="M197">
            <v>44624</v>
          </cell>
          <cell r="N197">
            <v>70100</v>
          </cell>
          <cell r="O197" t="str">
            <v>ENCERRADO</v>
          </cell>
        </row>
        <row r="198">
          <cell r="A198">
            <v>6401</v>
          </cell>
          <cell r="B198" t="str">
            <v>50900.000199/2021-33 20190905 50900.000282/2021-11</v>
          </cell>
          <cell r="C198" t="str">
            <v>AQUISIÇÃO, POR DEMANDA, DE MATERIAIS DOS SINAIS FIXOS E FLUTUANTES DE ACESSO NO PORTO DE FORTALEZA – SINALIZAÇÃO NÁUTICA - LOTE 03 - LANTERNA MARÍTIMA DE LED</v>
          </cell>
          <cell r="D198" t="str">
            <v xml:space="preserve">26.784.3005.147E.0023 - ADEQUAÇÃO DE INSTALAÇÕES DE PROTEÇÃO À ATRACAÇÃO E OPERAÇÃO DE NAVIOS, NO PORTO DE FORTALEZA </v>
          </cell>
          <cell r="E198" t="str">
            <v>3G ENGENHARIA LTDA</v>
          </cell>
          <cell r="F198" t="str">
            <v>19.657.038/0001-60</v>
          </cell>
          <cell r="G198" t="str">
            <v>04/2021</v>
          </cell>
          <cell r="H198" t="str">
            <v>1º ADITIVO - CONTRATO
04/2021</v>
          </cell>
          <cell r="I198" t="str">
            <v>DIEGEP</v>
          </cell>
          <cell r="J198" t="str">
            <v>CODINF</v>
          </cell>
          <cell r="K198">
            <v>44624</v>
          </cell>
          <cell r="L198" t="str">
            <v>Lei 13.303/16
PE 15/2020</v>
          </cell>
          <cell r="M198">
            <v>44989</v>
          </cell>
          <cell r="N198">
            <v>70100</v>
          </cell>
          <cell r="O198" t="str">
            <v>ENCERRADO</v>
          </cell>
        </row>
        <row r="199">
          <cell r="A199">
            <v>6050</v>
          </cell>
          <cell r="B199" t="str">
            <v xml:space="preserve">50900.000522/2020-98 </v>
          </cell>
          <cell r="C199" t="str">
            <v>SERVIÇO DE EMISSÃO DE ATESTADO DE SAÚDE OPERACIONAL - ASO E PCMSO</v>
          </cell>
          <cell r="D199" t="str">
            <v xml:space="preserve">2.201.900.000 ‐ OUTRAS DESPESAS DE PESSOAL </v>
          </cell>
          <cell r="E199" t="str">
            <v>V SAÚDE OCUPACIONAL LTDA – EPP (VIP SAÚDE)</v>
          </cell>
          <cell r="F199" t="str">
            <v>01.608.829/0001-34</v>
          </cell>
          <cell r="G199" t="str">
            <v>05/2021</v>
          </cell>
          <cell r="I199" t="str">
            <v>DIRCOM</v>
          </cell>
          <cell r="J199" t="str">
            <v>CODSMS</v>
          </cell>
          <cell r="K199">
            <v>44291</v>
          </cell>
          <cell r="L199" t="str">
            <v>Lei 13.303/2016 CONTRATAÇÃO DIRETA DISPENSA DE LICITAÇÃO</v>
          </cell>
          <cell r="M199">
            <v>44659</v>
          </cell>
          <cell r="N199">
            <v>6800</v>
          </cell>
          <cell r="O199" t="str">
            <v>ENCERRADO</v>
          </cell>
        </row>
        <row r="200">
          <cell r="A200">
            <v>6051</v>
          </cell>
          <cell r="B200" t="str">
            <v xml:space="preserve">50900.000522/2020-98 </v>
          </cell>
          <cell r="C200" t="str">
            <v>SERVIÇO DE EMISSÃO DE ATESTADO DE SAÚDE OPERACIONAL - ASO E PCMSO</v>
          </cell>
          <cell r="D200" t="str">
            <v xml:space="preserve">2.201.900.000 ‐ OUTRAS DESPESAS DE PESSOAL </v>
          </cell>
          <cell r="E200" t="str">
            <v>V SAÚDE OCUPACIONAL LTDA – EPP (VIP SAÚDE)</v>
          </cell>
          <cell r="F200" t="str">
            <v>01.608.829/0001-34</v>
          </cell>
          <cell r="G200" t="str">
            <v>05/2021</v>
          </cell>
          <cell r="H200" t="str">
            <v>1º ADITIVO - CONTRATO
05/2021</v>
          </cell>
          <cell r="I200" t="str">
            <v>DIRCOM</v>
          </cell>
          <cell r="J200" t="str">
            <v>CODSMS</v>
          </cell>
          <cell r="K200">
            <v>44643</v>
          </cell>
          <cell r="L200" t="str">
            <v>Lei 13.303/2016 CONTRATAÇÃO DIRETA DISPENSA DE LICITAÇÃO</v>
          </cell>
          <cell r="M200">
            <v>45024</v>
          </cell>
          <cell r="N200">
            <v>6800</v>
          </cell>
          <cell r="O200" t="str">
            <v>ENCERRADO</v>
          </cell>
        </row>
        <row r="201">
          <cell r="A201">
            <v>6052</v>
          </cell>
          <cell r="B201" t="str">
            <v xml:space="preserve">50900.000522/2020-98 </v>
          </cell>
          <cell r="C201" t="str">
            <v>SERVIÇO DE EMISSÃO DE ATESTADO DE SAÚDE OPERACIONAL - ASO E PCMSO</v>
          </cell>
          <cell r="D201" t="str">
            <v xml:space="preserve">2.201.900.000 ‐ OUTRAS DESPESAS DE PESSOAL </v>
          </cell>
          <cell r="E201" t="str">
            <v>V SAÚDE OCUPACIONAL LTDA – EPP (VIP SAÚDE)</v>
          </cell>
          <cell r="F201" t="str">
            <v>01.608.829/0001-34</v>
          </cell>
          <cell r="G201" t="str">
            <v>05/2021</v>
          </cell>
          <cell r="H201" t="str">
            <v>2º ADITIVO - CONTRATO
05/2021</v>
          </cell>
          <cell r="I201" t="str">
            <v>DIRCOM</v>
          </cell>
          <cell r="J201" t="str">
            <v>CODSMS</v>
          </cell>
          <cell r="K201">
            <v>44971</v>
          </cell>
          <cell r="L201" t="str">
            <v>Lei 13.303/2016 CONTRATAÇÃO DIRETA DISPENSA DE LICITAÇÃO</v>
          </cell>
          <cell r="M201">
            <v>45390</v>
          </cell>
          <cell r="N201">
            <v>6800</v>
          </cell>
          <cell r="O201" t="str">
            <v>ENCERRADO</v>
          </cell>
        </row>
        <row r="202">
          <cell r="A202">
            <v>6053</v>
          </cell>
          <cell r="B202" t="str">
            <v xml:space="preserve">50900.000522/2020-98 </v>
          </cell>
          <cell r="C202" t="str">
            <v>SERVIÇO DE EMISSÃO DE ATESTADO DE SAÚDE OPERACIONAL - ASO E PCMSO</v>
          </cell>
          <cell r="D202" t="str">
            <v xml:space="preserve">2.201.900.000 ‐ OUTRAS DESPESAS DE PESSOAL </v>
          </cell>
          <cell r="E202" t="str">
            <v>V SAÚDE OCUPACIONAL LTDA – EPP (VIP SAÚDE)</v>
          </cell>
          <cell r="F202" t="str">
            <v>01.608.829/0001-34</v>
          </cell>
          <cell r="G202" t="str">
            <v>05/2021</v>
          </cell>
          <cell r="H202" t="str">
            <v>3º ADITIVO - CONTRATO
05/2021</v>
          </cell>
          <cell r="I202" t="str">
            <v>DIRCOM</v>
          </cell>
          <cell r="J202" t="str">
            <v>CODSMS</v>
          </cell>
          <cell r="K202">
            <v>45390</v>
          </cell>
          <cell r="L202" t="str">
            <v>Lei 13.303/2016 CONTRATAÇÃO DIRETA DISPENSA DE LICITAÇÃO</v>
          </cell>
          <cell r="M202">
            <v>45755</v>
          </cell>
          <cell r="N202">
            <v>6800</v>
          </cell>
          <cell r="O202" t="str">
            <v>ENCERRADO</v>
          </cell>
        </row>
        <row r="203">
          <cell r="A203">
            <v>6054</v>
          </cell>
          <cell r="B203" t="str">
            <v xml:space="preserve">50900.000522/2020-98 </v>
          </cell>
          <cell r="C203" t="str">
            <v>SERVIÇO DE EMISSÃO DE ATESTADO DE SAÚDE OPERACIONAL - ASO E PCMSO</v>
          </cell>
          <cell r="D203" t="str">
            <v xml:space="preserve">2.201.900.000 ‐ OUTRAS DESPESAS DE PESSOAL </v>
          </cell>
          <cell r="E203" t="str">
            <v>V SAÚDE OCUPACIONAL LTDA – EPP (VIP SAÚDE)</v>
          </cell>
          <cell r="F203" t="str">
            <v>01.608.829/0001-34</v>
          </cell>
          <cell r="G203" t="str">
            <v>05/2021</v>
          </cell>
          <cell r="H203" t="str">
            <v>4º ADITIVO - CONTRATO
05/2021</v>
          </cell>
          <cell r="I203" t="str">
            <v>DIRCOM</v>
          </cell>
          <cell r="J203" t="str">
            <v>CODSMS</v>
          </cell>
          <cell r="K203" t="str">
            <v>12//03/2025</v>
          </cell>
          <cell r="L203" t="str">
            <v>Lei 13.303/2016 CONTRATAÇÃO DIRETA DISPENSA DE LICITAÇÃO</v>
          </cell>
          <cell r="M203">
            <v>46182</v>
          </cell>
          <cell r="N203">
            <v>6800</v>
          </cell>
          <cell r="O203" t="str">
            <v>EM EXECUÇÃO</v>
          </cell>
        </row>
        <row r="204">
          <cell r="A204">
            <v>6060</v>
          </cell>
          <cell r="B204" t="str">
            <v xml:space="preserve">50900.000593/2020-91 </v>
          </cell>
          <cell r="C204" t="str">
            <v>CONTRATAÇÃO DE EMPRESA ESPECIALIZADA EM SEGURANÇA DA INFORMAÇÃO PARA A PRESTAÇÃO DE SERVIÇO DO TIPO AUDITORIA EXTERNA DE SEGURANÇA (PENTEST) EM 01 APLICATIVO WEB (SISPORT), DESENVOLVIDO EM LINGUAGEM C#. VISANDO IDENTIFICAR AMEAÇAS E VULNERABILIDADES ATRAVÉS DA REALIZAÇÃO DE AÇÕES QUE SIMULEM ATAQUES DE REDE, SERVIDORES, APLICAÇÕES WEB E APLICATIVOS MOBILE (TESTE DE INTRUSÃO)</v>
          </cell>
          <cell r="D204" t="str">
            <v xml:space="preserve">2.205.900.000 - OUTROS SERVIÇOS DE TERCEIROS </v>
          </cell>
          <cell r="E204" t="str">
            <v>BESAFE BRASIL CONSULTORIA EM TI E GESTAO DE RISCOS</v>
          </cell>
          <cell r="F204" t="str">
            <v>22.414.960/0001-30</v>
          </cell>
          <cell r="G204" t="str">
            <v>06/2021</v>
          </cell>
          <cell r="I204" t="str">
            <v>DIEGEP</v>
          </cell>
          <cell r="J204" t="str">
            <v>CODTEI</v>
          </cell>
          <cell r="K204">
            <v>44291</v>
          </cell>
          <cell r="L204" t="str">
            <v>Lei 13.303/2016 CONTRATAÇÃO DIRETA DISPENSA DE LICITAÇÃO</v>
          </cell>
          <cell r="M204">
            <v>44495</v>
          </cell>
          <cell r="N204">
            <v>13000</v>
          </cell>
          <cell r="O204" t="str">
            <v>ENCERRADO</v>
          </cell>
        </row>
        <row r="205">
          <cell r="A205">
            <v>6070</v>
          </cell>
          <cell r="B205" t="str">
            <v>50900.000274/2021-66 20191101</v>
          </cell>
          <cell r="C205" t="str">
            <v>AQUISIÇÃO DE ELASTÔMEROS, DEFENSAS CILÍNDRICAS RADIAIS E ACESSÓRIOS PARA DEFENSAS PORTUÁRIAS - LOTE 01</v>
          </cell>
          <cell r="D205" t="str">
            <v>26.784.3005.12LM.0023 - CONSTRUÇÃO DE TERMINAL DE CONTEINER NO PORTO DE FORTALEZA  / 26.784.3005.147E.0023 - ADEQUAÇÃO DE INSTALAÇÕES DE PROTEÇÃO À ATRACAÇÃO E OPERAÇÃO DE NAVIOS, NO PORTO DE FORTALEZA</v>
          </cell>
          <cell r="E205" t="str">
            <v>DAS INDUSTRIAL COMÉRCIO E SERVIÇOS E MÁQUINAS</v>
          </cell>
          <cell r="F205" t="str">
            <v>33.180.170/0001-54</v>
          </cell>
          <cell r="G205" t="str">
            <v>07/2021</v>
          </cell>
          <cell r="I205" t="str">
            <v>DIAFIN</v>
          </cell>
          <cell r="J205" t="str">
            <v>CODINF</v>
          </cell>
          <cell r="K205">
            <v>44306</v>
          </cell>
          <cell r="L205" t="str">
            <v>Lei 13.303/2016 
PE - 023/2020</v>
          </cell>
          <cell r="M205">
            <v>44683</v>
          </cell>
          <cell r="N205">
            <v>2138399</v>
          </cell>
          <cell r="O205" t="str">
            <v>ENCERRADO</v>
          </cell>
        </row>
        <row r="206">
          <cell r="A206">
            <v>6080</v>
          </cell>
          <cell r="B206" t="str">
            <v xml:space="preserve">50900.000577/2020-06 </v>
          </cell>
          <cell r="C206" t="str">
            <v>CONTRATAÇÃO DE EMPRESA PARA INTEGRAR O PONTO ELETRÔNICO E O SISTEMA DE FOLHA DE PAGAMENTO DA COMPANHIA DOCAS DO CEARÁ</v>
          </cell>
          <cell r="D206" t="str">
            <v xml:space="preserve">2.205.900.000 - OUTROS SERVIÇOS DE TERCEIROS </v>
          </cell>
          <cell r="E206" t="str">
            <v>FORTES TECNOLOGIA EM SISTEMAS LTDA</v>
          </cell>
          <cell r="F206" t="str">
            <v>63.542.443/0001-24</v>
          </cell>
          <cell r="G206" t="str">
            <v>08/2021</v>
          </cell>
          <cell r="I206" t="str">
            <v>DIAFIN</v>
          </cell>
          <cell r="J206" t="str">
            <v>CODREH</v>
          </cell>
          <cell r="K206">
            <v>44323</v>
          </cell>
          <cell r="L206" t="str">
            <v>Lei 13.303/2016 INEXIGIBILIDADE DE LICITAÇÃO</v>
          </cell>
          <cell r="M206">
            <v>44700</v>
          </cell>
          <cell r="N206">
            <v>4632</v>
          </cell>
          <cell r="O206" t="str">
            <v>ENCERRADO</v>
          </cell>
        </row>
        <row r="207">
          <cell r="A207">
            <v>6081</v>
          </cell>
          <cell r="B207" t="str">
            <v xml:space="preserve">50900.000577/2020-06 </v>
          </cell>
          <cell r="C207" t="str">
            <v>CONTRATAÇÃO DE EMPRESA PARA INTEGRAR O PONTO ELETRÔNICO E O SISTEMA DE FOLHA DE PAGAMENTO DA COMPANHIA DOCAS DO CEARÁ</v>
          </cell>
          <cell r="D207" t="str">
            <v xml:space="preserve">2.205.900.000 - OUTROS SERVIÇOS DE TERCEIROS </v>
          </cell>
          <cell r="E207" t="str">
            <v>FORTES TECNOLOGIA EM SISTEMAS LTDA</v>
          </cell>
          <cell r="F207" t="str">
            <v>63.542.443/0001-24</v>
          </cell>
          <cell r="G207" t="str">
            <v>08/2021</v>
          </cell>
          <cell r="H207" t="str">
            <v>1º ADITIVO AO CONTRATO
08/2021</v>
          </cell>
          <cell r="I207" t="str">
            <v>DIAFIN</v>
          </cell>
          <cell r="J207" t="str">
            <v>CODREH</v>
          </cell>
          <cell r="K207">
            <v>44694</v>
          </cell>
          <cell r="L207" t="str">
            <v>Lei 13.303/2016 INEXIGIBILIDADE DE LICITAÇÃO</v>
          </cell>
          <cell r="M207">
            <v>45065</v>
          </cell>
          <cell r="N207">
            <v>4632</v>
          </cell>
          <cell r="O207" t="str">
            <v>ENCERRADO</v>
          </cell>
        </row>
        <row r="208">
          <cell r="A208">
            <v>6082</v>
          </cell>
          <cell r="B208" t="str">
            <v xml:space="preserve">50900.000577/2020-06 </v>
          </cell>
          <cell r="C208" t="str">
            <v>CONTRATAÇÃO DE EMPRESA PARA INTEGRAR O PONTO ELETRÔNICO E O SISTEMA DE FOLHA DE PAGAMENTO DA COMPANHIA DOCAS DO CEARÁ</v>
          </cell>
          <cell r="D208" t="str">
            <v xml:space="preserve">2.205.900.000 - OUTROS SERVIÇOS DE TERCEIROS </v>
          </cell>
          <cell r="E208" t="str">
            <v>FORTES TECNOLOGIA EM SISTEMAS LTDA</v>
          </cell>
          <cell r="F208" t="str">
            <v>63.542.443/0001-24</v>
          </cell>
          <cell r="G208" t="str">
            <v>08/2021</v>
          </cell>
          <cell r="H208" t="str">
            <v>2º ADITIVO AO CONTRATO
08/2021</v>
          </cell>
          <cell r="I208" t="str">
            <v>DIAFIN</v>
          </cell>
          <cell r="J208" t="str">
            <v>CODREH</v>
          </cell>
          <cell r="K208">
            <v>44998</v>
          </cell>
          <cell r="L208" t="str">
            <v>Lei 13.303/2016 INEXIGIBILIDADE DE LICITAÇÃO</v>
          </cell>
          <cell r="M208">
            <v>45431</v>
          </cell>
          <cell r="N208">
            <v>5311.09</v>
          </cell>
          <cell r="O208" t="str">
            <v>ENCERRADO</v>
          </cell>
        </row>
        <row r="209">
          <cell r="A209">
            <v>6083</v>
          </cell>
          <cell r="B209" t="str">
            <v xml:space="preserve">50900.000577/2020-06 </v>
          </cell>
          <cell r="C209" t="str">
            <v>CONTRATAÇÃO DE EMPRESA PARA INTEGRAR O PONTO ELETRÔNICO E O SISTEMA DE FOLHA DE PAGAMENTO DA COMPANHIA DOCAS DO CEARÁ</v>
          </cell>
          <cell r="D209" t="str">
            <v xml:space="preserve">2.205.900.000 - OUTROS SERVIÇOS DE TERCEIROS </v>
          </cell>
          <cell r="E209" t="str">
            <v>FORTES TECNOLOGIA EM SISTEMAS LTDA</v>
          </cell>
          <cell r="F209" t="str">
            <v>63.542.443/0001-24</v>
          </cell>
          <cell r="G209" t="str">
            <v>08/2021</v>
          </cell>
          <cell r="H209" t="str">
            <v>3º ADITIVO AO CONTRATO
08/2021</v>
          </cell>
          <cell r="I209" t="str">
            <v>DIAFIN</v>
          </cell>
          <cell r="J209" t="str">
            <v>CODREH</v>
          </cell>
          <cell r="K209">
            <v>45432</v>
          </cell>
          <cell r="L209" t="str">
            <v>Lei 13.303/2016 INEXIGIBILIDADE DE LICITAÇÃO</v>
          </cell>
          <cell r="M209">
            <v>45797</v>
          </cell>
          <cell r="N209">
            <v>5311.09</v>
          </cell>
          <cell r="O209" t="str">
            <v>ENCERRADO</v>
          </cell>
        </row>
        <row r="210">
          <cell r="A210">
            <v>6084</v>
          </cell>
          <cell r="B210" t="str">
            <v xml:space="preserve">50900.000577/2020-06 </v>
          </cell>
          <cell r="C210" t="str">
            <v>CONTRATAÇÃO DE EMPRESA PARA INTEGRAR O PONTO ELETRÔNICO E O SISTEMA DE FOLHA DE PAGAMENTO DA COMPANHIA DOCAS DO CEARÁ</v>
          </cell>
          <cell r="D210" t="str">
            <v xml:space="preserve">2.205.900.000 - OUTROS SERVIÇOS DE TERCEIROS </v>
          </cell>
          <cell r="E210" t="str">
            <v>FORTES TECNOLOGIA EM SISTEMAS LTDA</v>
          </cell>
          <cell r="F210" t="str">
            <v>63.542.443/0001-24</v>
          </cell>
          <cell r="G210" t="str">
            <v>08/2021</v>
          </cell>
          <cell r="H210" t="str">
            <v>4º ADITIVO AO CONTRATO
08/2021</v>
          </cell>
          <cell r="I210" t="str">
            <v>DIAFIN</v>
          </cell>
          <cell r="J210" t="str">
            <v>CODREH</v>
          </cell>
          <cell r="K210">
            <v>45694</v>
          </cell>
          <cell r="L210" t="str">
            <v>Lei 13.303/2016 INEXIGIBILIDADE DE LICITAÇÃO</v>
          </cell>
          <cell r="M210">
            <v>46162</v>
          </cell>
          <cell r="N210">
            <v>5311.09</v>
          </cell>
          <cell r="O210" t="str">
            <v>EM EXECUÇÃO</v>
          </cell>
        </row>
        <row r="211">
          <cell r="A211">
            <v>6090</v>
          </cell>
          <cell r="B211" t="str">
            <v xml:space="preserve">50900.000268/2021-17 </v>
          </cell>
          <cell r="C211" t="str">
            <v>CONTRATAÇÃO DE EQUIPAMENTOS DE PROTEÇÃO INDIVIDUAL EPI - LOTE 05 AQUISIÇÃO DE LUVAS E CAPACETES DE SEGURANÇA</v>
          </cell>
          <cell r="D211" t="str">
            <v xml:space="preserve">2.204.039.000 - DEMAIS </v>
          </cell>
          <cell r="E211" t="str">
            <v>AMDA SECURITY IMPORTADORA LTDA EPP</v>
          </cell>
          <cell r="F211" t="str">
            <v>14.793.395/0001-31</v>
          </cell>
          <cell r="G211" t="str">
            <v>09/2021</v>
          </cell>
          <cell r="I211" t="str">
            <v>DIRCOM</v>
          </cell>
          <cell r="J211" t="str">
            <v>CODSMS</v>
          </cell>
          <cell r="K211">
            <v>44329</v>
          </cell>
          <cell r="L211" t="str">
            <v>Lei nº 13.303/2016
PE 18/2020</v>
          </cell>
          <cell r="M211">
            <v>44792</v>
          </cell>
          <cell r="N211">
            <v>2650</v>
          </cell>
          <cell r="O211" t="str">
            <v>ENCERRADO</v>
          </cell>
        </row>
        <row r="212">
          <cell r="A212">
            <v>6100</v>
          </cell>
          <cell r="B212" t="str">
            <v>50900.000302/2021-45 20200306</v>
          </cell>
          <cell r="C212" t="str">
            <v>PRESTAÇÃO DE SERVIÇOS DE COLETA, TRATAMENTO E TRANSPORTE, COM DESTINAÇÃO FINAL DE RESÍDUOS DA CDC</v>
          </cell>
          <cell r="D212" t="str">
            <v xml:space="preserve">2.205.900.000 - OUTROS SERVIÇOS DE TERCEIROS </v>
          </cell>
          <cell r="E212" t="str">
            <v>BRASLIMP TRANSPORTES
 ESPECIALIZADOS LTDA</v>
          </cell>
          <cell r="F212" t="str">
            <v>12.216.990/0001-89</v>
          </cell>
          <cell r="G212" t="str">
            <v>10/2021</v>
          </cell>
          <cell r="I212" t="str">
            <v>DIAFIN</v>
          </cell>
          <cell r="J212" t="str">
            <v>COADMI</v>
          </cell>
          <cell r="K212">
            <v>44344</v>
          </cell>
          <cell r="L212" t="str">
            <v>Lei nº 13.303/2016
PE 05/2021</v>
          </cell>
          <cell r="M212">
            <v>44740</v>
          </cell>
          <cell r="N212">
            <v>99449.97</v>
          </cell>
          <cell r="O212" t="str">
            <v>ENCERRADO</v>
          </cell>
        </row>
        <row r="213">
          <cell r="A213">
            <v>6101</v>
          </cell>
          <cell r="B213" t="str">
            <v>50900.000302/2021-45 20200306</v>
          </cell>
          <cell r="C213" t="str">
            <v>PRESTAÇÃO DE SERVIÇOS DE COLETA, TRATAMENTO E TRANSPORTE, COM DESTINAÇÃO FINAL DE RESÍDUOS DA CDC</v>
          </cell>
          <cell r="D213" t="str">
            <v xml:space="preserve">2.205.900.000 - OUTROS SERVIÇOS DE TERCEIROS </v>
          </cell>
          <cell r="E213" t="str">
            <v>BRASLIMP TRANSPORTES
 ESPECIALIZADOS LTDA</v>
          </cell>
          <cell r="F213" t="str">
            <v>12.216.990/0001-89</v>
          </cell>
          <cell r="G213" t="str">
            <v>10/2021</v>
          </cell>
          <cell r="H213" t="str">
            <v>1º ADITIVO AO CONTRATO
010/2021</v>
          </cell>
          <cell r="I213" t="str">
            <v>DIAFIN</v>
          </cell>
          <cell r="J213" t="str">
            <v>COADMI</v>
          </cell>
          <cell r="K213">
            <v>44740</v>
          </cell>
          <cell r="L213" t="str">
            <v>Lei nº 13.303/2016
PE 05/2021</v>
          </cell>
          <cell r="M213">
            <v>45105</v>
          </cell>
          <cell r="N213">
            <v>99449.97</v>
          </cell>
          <cell r="O213" t="str">
            <v>ENCERRADO</v>
          </cell>
        </row>
        <row r="214">
          <cell r="A214">
            <v>6102</v>
          </cell>
          <cell r="B214" t="str">
            <v>50900.000302/2021-45 20200306</v>
          </cell>
          <cell r="C214" t="str">
            <v>PRESTAÇÃO DE SERVIÇOS DE COLETA, TRATAMENTO E TRANSPORTE, COM DESTINAÇÃO FINAL DE RESÍDUOS DA CDC</v>
          </cell>
          <cell r="D214" t="str">
            <v xml:space="preserve">2.205.900.000 - OUTROS SERVIÇOS DE TERCEIROS </v>
          </cell>
          <cell r="E214" t="str">
            <v>BRASLIMP TRANSPORTES
 ESPECIALIZADOS LTDA</v>
          </cell>
          <cell r="F214" t="str">
            <v>12.216.990/0001-89</v>
          </cell>
          <cell r="G214" t="str">
            <v>10/2021</v>
          </cell>
          <cell r="H214" t="str">
            <v>2º ADITIVO AO CONTRATO
010/2021</v>
          </cell>
          <cell r="I214" t="str">
            <v>DIAFIN</v>
          </cell>
          <cell r="J214" t="str">
            <v>COADMI</v>
          </cell>
          <cell r="K214">
            <v>45105</v>
          </cell>
          <cell r="L214" t="str">
            <v>Lei nº 13.303/2016
PE 05/2021</v>
          </cell>
          <cell r="M214">
            <v>45471</v>
          </cell>
          <cell r="N214">
            <v>112716.47</v>
          </cell>
          <cell r="O214" t="str">
            <v>ENCERRADO</v>
          </cell>
        </row>
        <row r="215">
          <cell r="A215">
            <v>6103</v>
          </cell>
          <cell r="B215" t="str">
            <v>50900.000302/2021-45 20200306</v>
          </cell>
          <cell r="C215" t="str">
            <v>PRESTAÇÃO DE SERVIÇOS DE COLETA, TRATAMENTO E TRANSPORTE, COM DESTINAÇÃO FINAL DE RESÍDUOS DA CDC</v>
          </cell>
          <cell r="D215" t="str">
            <v xml:space="preserve">2.205.900.000 - OUTROS SERVIÇOS DE TERCEIROS </v>
          </cell>
          <cell r="E215" t="str">
            <v>BRASLIMP TRANSPORTES
 ESPECIALIZADOS LTDA</v>
          </cell>
          <cell r="F215" t="str">
            <v>12.216.990/0001-89</v>
          </cell>
          <cell r="G215" t="str">
            <v>10/2021</v>
          </cell>
          <cell r="H215" t="str">
            <v>3º ADITIVO AO CONTRATO
010/2021</v>
          </cell>
          <cell r="I215" t="str">
            <v>DIAFIN</v>
          </cell>
          <cell r="J215" t="str">
            <v>COADMI</v>
          </cell>
          <cell r="K215">
            <v>45396</v>
          </cell>
          <cell r="L215" t="str">
            <v>Lei nº 13.303/2016
PE 05/2021</v>
          </cell>
          <cell r="M215">
            <v>45471</v>
          </cell>
          <cell r="N215">
            <v>140895.59</v>
          </cell>
          <cell r="O215" t="str">
            <v>ENCERRADO</v>
          </cell>
        </row>
        <row r="216">
          <cell r="A216">
            <v>6104</v>
          </cell>
          <cell r="B216" t="str">
            <v>50900.000302/2021-45 20200306</v>
          </cell>
          <cell r="C216" t="str">
            <v>PRESTAÇÃO DE SERVIÇOS DE COLETA, TRATAMENTO E TRANSPORTE, COM DESTINAÇÃO FINAL DE RESÍDUOS DA CDC</v>
          </cell>
          <cell r="D216" t="str">
            <v xml:space="preserve">2.205.900.000 - OUTROS SERVIÇOS DE TERCEIROS </v>
          </cell>
          <cell r="E216" t="str">
            <v>BRASLIMP TRANSPORTES
 ESPECIALIZADOS LTDA</v>
          </cell>
          <cell r="F216" t="str">
            <v>12.216.990/0001-89</v>
          </cell>
          <cell r="G216" t="str">
            <v>10/2021</v>
          </cell>
          <cell r="H216" t="str">
            <v>4º ADITIVO AO CONTRATO
010/2021</v>
          </cell>
          <cell r="I216" t="str">
            <v>DIAFIN</v>
          </cell>
          <cell r="J216" t="str">
            <v>COADMI</v>
          </cell>
          <cell r="K216">
            <v>45469</v>
          </cell>
          <cell r="L216" t="str">
            <v>Lei nº 13.303/2016
PE 05/2021</v>
          </cell>
          <cell r="M216">
            <v>45837</v>
          </cell>
          <cell r="N216">
            <v>146195.07</v>
          </cell>
          <cell r="O216" t="str">
            <v>ENCERRADO</v>
          </cell>
        </row>
        <row r="217">
          <cell r="A217">
            <v>6110</v>
          </cell>
          <cell r="B217" t="str">
            <v>50900.000274/2021-66 20191101</v>
          </cell>
          <cell r="C217" t="str">
            <v>AQUISIÇÃO DE ACESSÓRIOS PARA DEFENSAS PORTUÁRIAS - LOTES 02, 03 E 04</v>
          </cell>
          <cell r="D217" t="str">
            <v>26.784.3005.12LM.0023 - CONSTRUÇÃO DE TERMINAL DE CONTEINER NO PORTO DE FORTALEZA</v>
          </cell>
          <cell r="E217" t="str">
            <v>DAS INDUSTRIAL COMÉRCIO E SERVIÇOS E MÁQUINAS</v>
          </cell>
          <cell r="F217" t="str">
            <v>33.180.170/0001-54</v>
          </cell>
          <cell r="G217" t="str">
            <v>11/2021</v>
          </cell>
          <cell r="I217" t="str">
            <v>DIEGEP</v>
          </cell>
          <cell r="J217" t="str">
            <v>CODINF</v>
          </cell>
          <cell r="K217">
            <v>44365</v>
          </cell>
          <cell r="L217" t="str">
            <v>Lei nº 13.303/2016
PE 23/2020</v>
          </cell>
          <cell r="M217">
            <v>44741</v>
          </cell>
          <cell r="N217">
            <v>600400</v>
          </cell>
          <cell r="O217" t="str">
            <v>ENCERRADO</v>
          </cell>
        </row>
        <row r="218">
          <cell r="A218">
            <v>6120</v>
          </cell>
          <cell r="B218" t="str">
            <v>50900.000235/2021-69 20190905</v>
          </cell>
          <cell r="C218" t="str">
            <v>LOTE 02 (CORRENTES PARA FUNDEIOS DE BOIAS), DO PREGÃO ELETRÔNICO Nº 006/2021, OBJETO CONSISTE NA AQUISIÇÃO, POR DEMANDA, DE MATERIAIS DOS SINAIS FIXOS E FLUTUANTES DE ACESSO AO PORTO DE FORTALEZA - SINALIZAÇÃO NÁUTICA.</v>
          </cell>
          <cell r="D218" t="str">
            <v>26.784.3005.147E.0023 - ADEQUAÇÃO DE INSTALAÇÕES DE PROTEÇÃO À ATRACAÇÃO E OPERAÇÃO DE NAVIOS, NO PORTO DE FORTALEZA</v>
          </cell>
          <cell r="E218" t="str">
            <v>COPABO INFRA-ESTRUTURA MARÍTIMA LTDA</v>
          </cell>
          <cell r="F218" t="str">
            <v>02.406.691/0001-53</v>
          </cell>
          <cell r="G218" t="str">
            <v>012/2021</v>
          </cell>
          <cell r="I218" t="str">
            <v>DIEGEP</v>
          </cell>
          <cell r="J218" t="str">
            <v>CODINF</v>
          </cell>
          <cell r="K218">
            <v>44372</v>
          </cell>
          <cell r="L218" t="str">
            <v>Lei nº 13.303/2016
PE 06/2021</v>
          </cell>
          <cell r="M218">
            <v>44763</v>
          </cell>
          <cell r="N218">
            <v>200000</v>
          </cell>
          <cell r="O218" t="str">
            <v>ENCERRADO</v>
          </cell>
        </row>
        <row r="219">
          <cell r="A219">
            <v>6121</v>
          </cell>
          <cell r="B219" t="str">
            <v>50900.000235/2021-69 20190905</v>
          </cell>
          <cell r="C219" t="str">
            <v>LOTE 02 (CORRENTES PARA FUNDEIOS DE BOIAS), DO PREGÃO ELETRÔNICO Nº 006/2021, OBJETO CONSISTE NA AQUISIÇÃO, POR DEMANDA, DE MATERIAIS DOS SINAIS FIXOS E FLUTUANTES DE ACESSO AO PORTO DE FORTALEZA - SINALIZAÇÃO NÁUTICA.</v>
          </cell>
          <cell r="D219" t="str">
            <v>26.784.3005.147E.0023 - ADEQUAÇÃO DE INSTALAÇÕES DE PROTEÇÃO À ATRACAÇÃO E OPERAÇÃO DE NAVIOS, NO PORTO DE FORTALEZA</v>
          </cell>
          <cell r="E219" t="str">
            <v>COPABO INFRA-ESTRUTURA MARÍTIMA LTDA</v>
          </cell>
          <cell r="F219" t="str">
            <v>02.406.691/0001-53</v>
          </cell>
          <cell r="G219" t="str">
            <v>012/2021</v>
          </cell>
          <cell r="H219" t="str">
            <v>1º ADITIVO AO CONTRATO
012/2021</v>
          </cell>
          <cell r="I219" t="str">
            <v>DIEGEP</v>
          </cell>
          <cell r="J219" t="str">
            <v>CODINF</v>
          </cell>
          <cell r="K219">
            <v>44757</v>
          </cell>
          <cell r="L219" t="str">
            <v>Lei nº 13.303/2016
PE 06/2021</v>
          </cell>
          <cell r="M219">
            <v>45128</v>
          </cell>
          <cell r="N219">
            <v>200000</v>
          </cell>
          <cell r="O219" t="str">
            <v>ENCERRADO</v>
          </cell>
        </row>
        <row r="220">
          <cell r="A220">
            <v>6130</v>
          </cell>
          <cell r="B220" t="str">
            <v>50900.000478/2021-05</v>
          </cell>
          <cell r="C220" t="str">
            <v>PRESTAÇÃO DE SERVIÇOS DE IEILOEIRO OFICIAL PARA AVALIAÇÃO E ALIENAÇÃO DE BENS MOVEIS INSERVÍVEIS DE PROPRIEDADE DA COMPANHIA DOCAS DO CEARÁ</v>
          </cell>
          <cell r="D220" t="str">
            <v>-</v>
          </cell>
          <cell r="E220" t="str">
            <v xml:space="preserve">DANIELA DE SOUZA CASTELO </v>
          </cell>
          <cell r="F220" t="str">
            <v>017.781.153-65</v>
          </cell>
          <cell r="G220" t="str">
            <v>13/2021</v>
          </cell>
          <cell r="I220" t="str">
            <v>DIAFIN</v>
          </cell>
          <cell r="J220" t="str">
            <v>COADMI</v>
          </cell>
          <cell r="K220">
            <v>44379</v>
          </cell>
          <cell r="L220" t="str">
            <v>Lei nº 13.303/2016
PE 03/2021</v>
          </cell>
          <cell r="M220">
            <v>44693</v>
          </cell>
          <cell r="N220">
            <v>0</v>
          </cell>
          <cell r="O220" t="str">
            <v>ENCERRADO</v>
          </cell>
        </row>
        <row r="221">
          <cell r="A221">
            <v>6140</v>
          </cell>
          <cell r="B221" t="str">
            <v xml:space="preserve">50900.000314/2021-70 </v>
          </cell>
          <cell r="C221" t="str">
            <v>CONTRATAÇÃO EMERGENCIAL DE EMPRESA ESPECIALIZADA PARA SERVIÇOS DE MANUTENÇÃO ELÉTRICA E MECÂNICA DO PORTO DE FORTALEZA</v>
          </cell>
          <cell r="D221" t="str">
            <v xml:space="preserve">2.205.900.000 - OUTROS SERVIÇOS DE TERCEIROS </v>
          </cell>
          <cell r="E221" t="str">
            <v>NORMATEL ENGENHARIA LTDA</v>
          </cell>
          <cell r="F221" t="str">
            <v>05.353.545/0001-03</v>
          </cell>
          <cell r="G221" t="str">
            <v>14/2021</v>
          </cell>
          <cell r="I221" t="str">
            <v>DIEGEP</v>
          </cell>
          <cell r="J221" t="str">
            <v>CODINF</v>
          </cell>
          <cell r="K221">
            <v>44376</v>
          </cell>
          <cell r="L221" t="str">
            <v xml:space="preserve">Lei 13.303/2016 DISPENSA DE LICITAÇÃO - EMERGENCIAL </v>
          </cell>
          <cell r="M221">
            <v>44565</v>
          </cell>
          <cell r="N221">
            <v>2154766.71</v>
          </cell>
          <cell r="O221" t="str">
            <v>ENCERRADO</v>
          </cell>
        </row>
        <row r="222">
          <cell r="A222">
            <v>6141</v>
          </cell>
          <cell r="B222" t="str">
            <v>50900.000314/2021-70</v>
          </cell>
          <cell r="C222" t="str">
            <v>PRESTAÇÃO DE SERVIÇOS DE MANUTENÇÃO ELÉTRICA E MECÂNICA DO PORTO DE FORTALEZA</v>
          </cell>
          <cell r="D222" t="str">
            <v xml:space="preserve">2.205.900.000 - OUTROS SERVIÇOS DE TERCEIROS </v>
          </cell>
          <cell r="E222" t="str">
            <v>NORMATEL ENGENHARIA LTDA</v>
          </cell>
          <cell r="F222" t="str">
            <v>05.353.545/0001-03</v>
          </cell>
          <cell r="G222" t="str">
            <v>14/2021</v>
          </cell>
          <cell r="H222" t="str">
            <v>1º ADITIVO AO CONTRATO
014/2021</v>
          </cell>
          <cell r="I222" t="str">
            <v>DIEGEP</v>
          </cell>
          <cell r="J222" t="str">
            <v>CODINF</v>
          </cell>
          <cell r="K222">
            <v>44491</v>
          </cell>
          <cell r="L222" t="str">
            <v xml:space="preserve">Lei 13.303/2016 DISPENSA DE LICITAÇÃO - EMERGENCIAL </v>
          </cell>
          <cell r="M222">
            <v>44565</v>
          </cell>
          <cell r="N222">
            <v>2106270.58</v>
          </cell>
          <cell r="O222" t="str">
            <v>ENCERRADO</v>
          </cell>
        </row>
        <row r="223">
          <cell r="A223">
            <v>6150</v>
          </cell>
          <cell r="B223" t="str">
            <v xml:space="preserve">50900.000405/2021-13 </v>
          </cell>
          <cell r="C223" t="str">
            <v>FORNECIMENTO DE DISJUNTOR PARA O CUBÍCULO DE ENTRADA DE ENERGIA DO TMP</v>
          </cell>
          <cell r="D223" t="str">
            <v>26.122.0035.4101.0023 - MANUTENÇÃO E ADEQUAÇÃO DE BENS IMÓVEIS</v>
          </cell>
          <cell r="E223" t="str">
            <v>SV COMERCIAL DE MATERIAL ELÉTRICO LTDA</v>
          </cell>
          <cell r="F223" t="str">
            <v>35.088.657/0001-37</v>
          </cell>
          <cell r="G223" t="str">
            <v>015/2021</v>
          </cell>
          <cell r="I223" t="str">
            <v>DIEGEP</v>
          </cell>
          <cell r="J223" t="str">
            <v>CODINF</v>
          </cell>
          <cell r="K223">
            <v>44379</v>
          </cell>
          <cell r="L223" t="str">
            <v xml:space="preserve">Lei 13.303/2016 DISPENSA DE LICITAÇÃO - EMERGENCIAL </v>
          </cell>
          <cell r="M223">
            <v>44568</v>
          </cell>
          <cell r="N223">
            <v>47000</v>
          </cell>
          <cell r="O223" t="str">
            <v>ENCERRADO</v>
          </cell>
        </row>
        <row r="224">
          <cell r="A224">
            <v>6160</v>
          </cell>
          <cell r="B224" t="str">
            <v xml:space="preserve">50900.000303/2021-90 </v>
          </cell>
          <cell r="C224" t="str">
            <v>CONTRATAÇÃO EMERGENCIAL DE EMPRESA ESPECIALIZADA NA PRESTAÇÃO DE SERVIÇO DE LIMPEZA E DESINFECÇÃO DOS RESERVATÓRIOS (CAIXAS D’ÁGUA, CISTERNAS E BEBEDOUROS), COM O FORNECIMENTO DE MÃO DE OBRA, EQUIPAMENTOS E INSUMOS</v>
          </cell>
          <cell r="D224" t="str">
            <v xml:space="preserve">2.205.900.000 - OUTROS SERVIÇOS DE TERCEIROS </v>
          </cell>
          <cell r="E224" t="str">
            <v>INOVE MANEJO AMBIENTAL LTDA</v>
          </cell>
          <cell r="F224" t="str">
            <v>31.772.883/0001-81</v>
          </cell>
          <cell r="G224" t="str">
            <v>016/2021</v>
          </cell>
          <cell r="I224" t="str">
            <v>DIRCOM</v>
          </cell>
          <cell r="J224" t="str">
            <v>CODSMS</v>
          </cell>
          <cell r="K224">
            <v>44432</v>
          </cell>
          <cell r="L224" t="str">
            <v xml:space="preserve">Lei 13.303/2016 DISPENSA DE LICITAÇÃO - EMERGENCIAL </v>
          </cell>
          <cell r="M224">
            <v>44448</v>
          </cell>
          <cell r="N224">
            <v>9900</v>
          </cell>
          <cell r="O224" t="str">
            <v>ENCERRADO</v>
          </cell>
        </row>
        <row r="225">
          <cell r="A225">
            <v>6161</v>
          </cell>
          <cell r="B225" t="str">
            <v>50900.000303/2021-90</v>
          </cell>
          <cell r="C225" t="str">
            <v>CONTRATAÇÃO EMERGENCIAL DE EMPRESA ESPECIALIZADA NA PRESTAÇÃO DE SERVIÇO DE LIMPEZA E DESINFECÇÃO DOS RESERVATÓRIOS (CAIXAS D’ÁGUA, CISTERNAS E BEBEDOUROS), COM O FORNECIMENTO DE MÃO DE OBRA, EQUIPAMENTOS E INSUMOS</v>
          </cell>
          <cell r="D225" t="str">
            <v xml:space="preserve">2.205.900.000 - OUTROS SERVIÇOS DE TERCEIROS </v>
          </cell>
          <cell r="E225" t="str">
            <v>INOVE MANEJO AMBIENTAL LTDA</v>
          </cell>
          <cell r="F225" t="str">
            <v>31.772.883/0001-81</v>
          </cell>
          <cell r="G225" t="str">
            <v>016/2021</v>
          </cell>
          <cell r="H225" t="str">
            <v xml:space="preserve">1º ADITIVO DE CONTRATO 16/2021
</v>
          </cell>
          <cell r="I225" t="str">
            <v>DIRCOM</v>
          </cell>
          <cell r="J225" t="str">
            <v>CODSMS</v>
          </cell>
          <cell r="K225">
            <v>44448</v>
          </cell>
          <cell r="L225" t="str">
            <v xml:space="preserve">Lei 13.303/2016 DISPENSA DE LICITAÇÃO - EMERGENCIAL </v>
          </cell>
          <cell r="M225">
            <v>44463</v>
          </cell>
          <cell r="N225">
            <v>9900</v>
          </cell>
          <cell r="O225" t="str">
            <v>ENCERRADO</v>
          </cell>
        </row>
        <row r="226">
          <cell r="A226">
            <v>6180</v>
          </cell>
          <cell r="B226" t="str">
            <v>20197012 50900.000543/2021-94</v>
          </cell>
          <cell r="C226" t="str">
            <v>SOLUÇÃO DE PROTEÇÃO DE REDE COM CARACTERÍSTICAS DE NEXT GENERATION FIREWALL (NGFW) PARA SEGURANÇA DA INFORMAÇÃO PERIMETRAL E PROTEÇÃO DE ENDPOINT - LOTE 01</v>
          </cell>
          <cell r="D226" t="str">
            <v xml:space="preserve">2.205.900.000 - OUTROS SERVIÇOS DE TERCEIROS </v>
          </cell>
          <cell r="E226" t="str">
            <v>TRUST CONTROL - SEGURANCA EM TECNOLOGIA DA INFORMACAO LTDA</v>
          </cell>
          <cell r="F226" t="str">
            <v>11.061.153/0001-65</v>
          </cell>
          <cell r="G226" t="str">
            <v>018/2021</v>
          </cell>
          <cell r="I226" t="str">
            <v>DIEGEP</v>
          </cell>
          <cell r="J226" t="str">
            <v xml:space="preserve">CODTEI </v>
          </cell>
          <cell r="K226">
            <v>44406</v>
          </cell>
          <cell r="L226" t="str">
            <v>Lei nº 13.303/2016
PE 04/2021</v>
          </cell>
          <cell r="M226">
            <v>46232</v>
          </cell>
          <cell r="N226">
            <v>706400</v>
          </cell>
          <cell r="O226" t="str">
            <v>EM EXECUÇÃO</v>
          </cell>
        </row>
        <row r="227">
          <cell r="A227">
            <v>6190</v>
          </cell>
          <cell r="B227" t="str">
            <v xml:space="preserve">50900.000521/2020-43 </v>
          </cell>
          <cell r="C227" t="str">
            <v>SERVIÇO DE PROTEÇÃO AO CRÉDITO</v>
          </cell>
          <cell r="D227" t="str">
            <v xml:space="preserve">2.205.900.000 - OUTROS SERVIÇOS DE TERCEIROS </v>
          </cell>
          <cell r="E227" t="str">
            <v>PREVINITY SOLUCOES INTELIGENTES EM INFORMACAO LTDA</v>
          </cell>
          <cell r="F227" t="str">
            <v>07.166.940/0001-02</v>
          </cell>
          <cell r="G227" t="str">
            <v>019/2021</v>
          </cell>
          <cell r="I227" t="str">
            <v>DIAFIN</v>
          </cell>
          <cell r="J227" t="str">
            <v>CODFIN</v>
          </cell>
          <cell r="K227">
            <v>44412</v>
          </cell>
          <cell r="L227" t="str">
            <v>Lei 13.303/2016 CONTRATAÇÃO DIRETA DISPENSA DE LICITAÇÃO</v>
          </cell>
          <cell r="M227">
            <v>44777</v>
          </cell>
          <cell r="N227">
            <v>4015.2</v>
          </cell>
          <cell r="O227" t="str">
            <v>ENCERRADO</v>
          </cell>
        </row>
        <row r="228">
          <cell r="A228">
            <v>6200</v>
          </cell>
          <cell r="B228" t="str">
            <v>50900.000191/2021-77</v>
          </cell>
          <cell r="C228" t="str">
            <v>PARTICIPAÇÃO DA CDC NO BRASIL EXPORT 2021 – FÓRUM NACIONAL DE LOGÍSTICA E INFRAESTRUTURA PORTUÁRIA.</v>
          </cell>
          <cell r="D228" t="str">
            <v xml:space="preserve">2.205.050.200 - PUBLICIDADE MERCADOLÓGICA </v>
          </cell>
          <cell r="E228" t="str">
            <v>CENTRO DE ESTUDOS EM LOGÍSTICA,TRANSPORTES E COMÉRCIO EXTERIOR DO BRASIL EXPORT - C.E.B.E. LTDA.</v>
          </cell>
          <cell r="F228" t="str">
            <v>40.435.738/0001-04</v>
          </cell>
          <cell r="G228" t="str">
            <v>20/2021</v>
          </cell>
          <cell r="I228" t="str">
            <v>DIRCOM</v>
          </cell>
          <cell r="J228" t="str">
            <v>CODSMS</v>
          </cell>
          <cell r="K228">
            <v>44406</v>
          </cell>
          <cell r="L228" t="str">
            <v>Lei 13.303/2016 INEXIGIBILIDADE DE LICITAÇÃO</v>
          </cell>
          <cell r="M228">
            <v>44550</v>
          </cell>
          <cell r="N228">
            <v>62000</v>
          </cell>
          <cell r="O228" t="str">
            <v>ENCERRADO</v>
          </cell>
        </row>
        <row r="229">
          <cell r="A229">
            <v>6210</v>
          </cell>
          <cell r="B229" t="str">
            <v xml:space="preserve">50900.000377/2021-26 </v>
          </cell>
          <cell r="C229" t="str">
            <v>Contratação empresa especializada na prestação de serviço de coleta e análise de exames laboratoriais, para fins admissionais e demissionais de estagiários e novos empregados para CDC</v>
          </cell>
          <cell r="D229" t="str">
            <v xml:space="preserve">2.205.900.000 - OUTROS SERVIÇOS DE TERCEIROS </v>
          </cell>
          <cell r="E229" t="str">
            <v>LABORATÓRIO PÉREZ LIMARDO</v>
          </cell>
          <cell r="F229" t="str">
            <v>07.202.161./0002-98</v>
          </cell>
          <cell r="G229" t="str">
            <v>21/2021</v>
          </cell>
          <cell r="I229" t="str">
            <v>DIRCOM</v>
          </cell>
          <cell r="J229" t="str">
            <v>CODSMS</v>
          </cell>
          <cell r="K229">
            <v>44427</v>
          </cell>
          <cell r="L229" t="str">
            <v>Lei 13.303/2016 CONTRATAÇÃO DIRETA DISPENSA DE LICITAÇÃO</v>
          </cell>
          <cell r="M229">
            <v>44797</v>
          </cell>
          <cell r="N229">
            <v>2585</v>
          </cell>
          <cell r="O229" t="str">
            <v>ENCERRADO</v>
          </cell>
        </row>
        <row r="230">
          <cell r="A230">
            <v>6211</v>
          </cell>
          <cell r="B230" t="str">
            <v xml:space="preserve">50900.000377/2021-26 </v>
          </cell>
          <cell r="C230" t="str">
            <v>Contratação empresa especializada na prestação de serviço de coleta e análise de exames laboratoriais, para fins admissionais e demissionais de estagiários e novos empregados para CDC</v>
          </cell>
          <cell r="D230" t="str">
            <v xml:space="preserve">2.205.900.000 - OUTROS SERVIÇOS DE TERCEIROS </v>
          </cell>
          <cell r="E230" t="str">
            <v>LABORATÓRIO PÉREZ LIMARDO</v>
          </cell>
          <cell r="F230" t="str">
            <v>07.202.161./0002-98</v>
          </cell>
          <cell r="G230" t="str">
            <v>21/2021</v>
          </cell>
          <cell r="H230" t="str">
            <v xml:space="preserve">1º ADITIVO DE CONTRATO 21/2021
</v>
          </cell>
          <cell r="I230" t="str">
            <v>DIRCOM</v>
          </cell>
          <cell r="J230" t="str">
            <v>CODSMS</v>
          </cell>
          <cell r="K230">
            <v>44797</v>
          </cell>
          <cell r="L230" t="str">
            <v>Lei 13.303/2016 CONTRATAÇÃO DIRETA DISPENSA DE LICITAÇÃO</v>
          </cell>
          <cell r="M230">
            <v>45162</v>
          </cell>
          <cell r="N230">
            <v>2585</v>
          </cell>
          <cell r="O230" t="str">
            <v>ENCERRADO</v>
          </cell>
        </row>
        <row r="231">
          <cell r="A231">
            <v>6212</v>
          </cell>
          <cell r="B231" t="str">
            <v xml:space="preserve">50900.000377/2021-26 </v>
          </cell>
          <cell r="C231" t="str">
            <v>Contratação empresa especializada na prestação de serviço de coleta e análise de exames laboratoriais, para fins admissionais e demissionais de estagiários e novos empregados para CDC</v>
          </cell>
          <cell r="D231" t="str">
            <v xml:space="preserve">2.205.900.000 - OUTROS SERVIÇOS DE TERCEIROS </v>
          </cell>
          <cell r="E231" t="str">
            <v>LABORATÓRIO PÉREZ LIMARDO</v>
          </cell>
          <cell r="F231" t="str">
            <v>07.202.161./0002-98</v>
          </cell>
          <cell r="G231" t="str">
            <v>21/2021</v>
          </cell>
          <cell r="H231" t="str">
            <v xml:space="preserve">2º ADITIVO DE CONTRATO 21/2021
</v>
          </cell>
          <cell r="I231" t="str">
            <v>DIRCOM</v>
          </cell>
          <cell r="J231" t="str">
            <v>CODSMS</v>
          </cell>
          <cell r="K231">
            <v>45162</v>
          </cell>
          <cell r="L231" t="str">
            <v>Lei 13.303/2016 CONTRATAÇÃO DIRETA DISPENSA DE LICITAÇÃO</v>
          </cell>
          <cell r="M231">
            <v>45528</v>
          </cell>
          <cell r="N231">
            <v>2585</v>
          </cell>
          <cell r="O231" t="str">
            <v>ENCERRADO</v>
          </cell>
        </row>
        <row r="232">
          <cell r="A232">
            <v>6213</v>
          </cell>
          <cell r="B232" t="str">
            <v xml:space="preserve">50900.000377/2021-26 </v>
          </cell>
          <cell r="C232" t="str">
            <v>Contratação empresa especializada na prestação de serviço de coleta e análise de exames laboratoriais, para fins admissionais e demissionais de estagiários e novos empregados para CDC</v>
          </cell>
          <cell r="D232" t="str">
            <v xml:space="preserve">2.205.900.000 - OUTROS SERVIÇOS DE TERCEIROS </v>
          </cell>
          <cell r="E232" t="str">
            <v>LABORATÓRIO PÉREZ LIMARDO</v>
          </cell>
          <cell r="F232" t="str">
            <v>07.202.161./0002-98</v>
          </cell>
          <cell r="G232" t="str">
            <v>21/2021</v>
          </cell>
          <cell r="H232" t="str">
            <v xml:space="preserve">3º ADITIVO DE CONTRATO 21/2021
</v>
          </cell>
          <cell r="I232" t="str">
            <v>DIRCOM</v>
          </cell>
          <cell r="J232" t="str">
            <v>CODSMS</v>
          </cell>
          <cell r="K232">
            <v>45527</v>
          </cell>
          <cell r="L232" t="str">
            <v>Lei 13.303/2016 CONTRATAÇÃO DIRETA DISPENSA DE LICITAÇÃO</v>
          </cell>
          <cell r="M232">
            <v>45893</v>
          </cell>
          <cell r="N232">
            <v>2585</v>
          </cell>
          <cell r="O232" t="str">
            <v>ENCERRADO</v>
          </cell>
        </row>
        <row r="233">
          <cell r="A233">
            <v>6214</v>
          </cell>
          <cell r="B233" t="str">
            <v xml:space="preserve">50900.000377/2021-26 </v>
          </cell>
          <cell r="C233" t="str">
            <v>Contratação empresa especializada na prestação de serviço de coleta e análise de exames laboratoriais, para fins admissionais e demissionais de estagiários e novos empregados para CDC</v>
          </cell>
          <cell r="D233" t="str">
            <v xml:space="preserve">2.205.900.000 - OUTROS SERVIÇOS DE TERCEIROS </v>
          </cell>
          <cell r="E233" t="str">
            <v>LABORATÓRIO PÉREZ LIMARDO</v>
          </cell>
          <cell r="F233" t="str">
            <v>07.202.161./0002-98</v>
          </cell>
          <cell r="G233" t="str">
            <v>21/2021</v>
          </cell>
          <cell r="H233" t="str">
            <v xml:space="preserve">4º ADITIVO DE CONTRATO 21/2021
</v>
          </cell>
          <cell r="I233" t="str">
            <v>DIRCOM</v>
          </cell>
          <cell r="J233" t="str">
            <v>CODSMS</v>
          </cell>
          <cell r="K233">
            <v>45891</v>
          </cell>
          <cell r="L233" t="str">
            <v>Lei 13.303/2016 CONTRATAÇÃO DIRETA DISPENSA DE LICITAÇÃO</v>
          </cell>
          <cell r="M233">
            <v>46258</v>
          </cell>
          <cell r="N233">
            <v>2701.28</v>
          </cell>
          <cell r="O233" t="str">
            <v>EM EXECUÇÃO</v>
          </cell>
        </row>
        <row r="234">
          <cell r="A234">
            <v>6220</v>
          </cell>
          <cell r="B234" t="str">
            <v>50900.000576/2020-53 50900.000007/2020-16</v>
          </cell>
          <cell r="C234" t="str">
            <v>AQUISIÇÃO E INSTALAÇÃO DE 01 (UM) KIT DE ATUALIZAÇÃO TECNOLÓGICA PDX, TERMINAL IND570, PARA BALANÇA RODOFERROVIÁRIA</v>
          </cell>
          <cell r="D234" t="str">
            <v>30.39210.26.122.0035.4102.0023 - MANUTENÇÃO E ADEQUAÇÃO DE BENS MÓVEIS, VEÍCULOS, MÁQUINAS E EQUIPAMENTOS
26.122.0035.4102.0023 - MANUTENÇÃO E ADEQUAÇÃO DE BENS MÓVEIS, VEÍCULOS, MÁQUINAS E EQUIPAMENTOS</v>
          </cell>
          <cell r="E234" t="str">
            <v>TOLEDO DO BRASIL INDÚSTRIA DE BALANÇAS LTDA</v>
          </cell>
          <cell r="F234" t="str">
            <v>59.704.510/0001-92</v>
          </cell>
          <cell r="G234" t="str">
            <v>022/2021</v>
          </cell>
          <cell r="I234" t="str">
            <v>DIEGEP</v>
          </cell>
          <cell r="J234" t="str">
            <v>CODINF</v>
          </cell>
          <cell r="K234">
            <v>44453</v>
          </cell>
          <cell r="L234" t="str">
            <v>PREGÃO ELETRÔNICO - PE 013/2021</v>
          </cell>
          <cell r="M234">
            <v>44508</v>
          </cell>
          <cell r="N234">
            <v>151988.24</v>
          </cell>
          <cell r="O234" t="str">
            <v>ENCERRADO</v>
          </cell>
        </row>
        <row r="235">
          <cell r="A235">
            <v>6230</v>
          </cell>
          <cell r="B235" t="str">
            <v xml:space="preserve">50900.000225/2021-23 </v>
          </cell>
          <cell r="C235" t="str">
            <v>CONTRATAÇÃO DE AUDITORIA AMBIENTAL EXTERNA DO SISTEMA DE GESTÃO AMBIENTAL DA COMPANHIA DOCAS DO CEARÁ</v>
          </cell>
          <cell r="D235" t="str">
            <v xml:space="preserve">2.205.900.000 - OUTROS SERVIÇOS DE TERCEIROS </v>
          </cell>
          <cell r="E235" t="str">
            <v>DENISE DOS SANTOS LEITE MOURAO CONSULTORIA DE QSMS</v>
          </cell>
          <cell r="F235" t="str">
            <v>16.758.271/0001-40</v>
          </cell>
          <cell r="G235" t="str">
            <v>23/2021</v>
          </cell>
          <cell r="I235" t="str">
            <v>DIRCOM</v>
          </cell>
          <cell r="J235" t="str">
            <v>CODSMS</v>
          </cell>
          <cell r="K235">
            <v>44505</v>
          </cell>
          <cell r="L235" t="str">
            <v>Lei 13.303/2016 CONTRATAÇÃO DIRETA DISPENSA DE LICITAÇÃO</v>
          </cell>
          <cell r="M235">
            <v>44791</v>
          </cell>
          <cell r="N235">
            <v>10000</v>
          </cell>
          <cell r="O235" t="str">
            <v>ENCERRADO</v>
          </cell>
        </row>
        <row r="236">
          <cell r="A236">
            <v>6240</v>
          </cell>
          <cell r="B236" t="str">
            <v xml:space="preserve">50900.000617/2021-92 </v>
          </cell>
          <cell r="C236" t="str">
            <v>CONTRATAÇÃO DE SERVIÇO DE INSPEÇÃO, MANUTENÇÃO, RECARGA E TROCA DE EQUIPAMENTOS DE COMBATE A INCÊNDIO DA COMPANHIA DOCAS DO CEARÁ</v>
          </cell>
          <cell r="D236" t="str">
            <v xml:space="preserve">2.205.900.000 - OUTROS SERVIÇOS DE TERCEIROS </v>
          </cell>
          <cell r="E236" t="str">
            <v>JOSE ALBUQUERQUE NETO</v>
          </cell>
          <cell r="F236" t="str">
            <v>07.900.551/0002-31</v>
          </cell>
          <cell r="G236" t="str">
            <v>024/2021</v>
          </cell>
          <cell r="I236" t="str">
            <v>DIRCOM</v>
          </cell>
          <cell r="J236" t="str">
            <v>CODSMS</v>
          </cell>
          <cell r="K236">
            <v>44461</v>
          </cell>
          <cell r="L236" t="str">
            <v>Lei 13.303/2016 CONTRATAÇÃO DIRETA DISPENSA DE LICITAÇÃO</v>
          </cell>
          <cell r="M236">
            <v>44834</v>
          </cell>
          <cell r="N236">
            <v>21054.35</v>
          </cell>
          <cell r="O236" t="str">
            <v>ENCERRADO</v>
          </cell>
        </row>
        <row r="237">
          <cell r="A237">
            <v>6250</v>
          </cell>
          <cell r="B237" t="str">
            <v xml:space="preserve">50900.000119/2021-40 </v>
          </cell>
          <cell r="C237" t="str">
            <v>CONTRATAÇÃO DE EMPRESA PARA PRESTAÇÃO DE SERVIÇO DE ADMINISTRAÇÃO DO FORNECIMENTO, GERENCIAMENTO, CONTROLE E AQUISIÇÃO DE COMBUSTÍVEIS, UTILIZANDO CARTÃO ELETRÔNICO (COM CHIP) OU MAGNÉTICO, PARA A FROTA DE VEÍCULOS DA COMPANHIA DOCAS DO CEARÁ</v>
          </cell>
          <cell r="D237" t="str">
            <v xml:space="preserve">2.290.070.000 ‐ TRANSPORTE </v>
          </cell>
          <cell r="E237" t="str">
            <v>NEO CONSULTORIA E ADMINISTRAÇÃO DE BENEFÍCIOS EIRELI</v>
          </cell>
          <cell r="F237" t="str">
            <v>25.165.749/0001-10</v>
          </cell>
          <cell r="G237" t="str">
            <v>025/2021</v>
          </cell>
          <cell r="I237" t="str">
            <v>DIRCOM</v>
          </cell>
          <cell r="J237" t="str">
            <v>CODSMS</v>
          </cell>
          <cell r="K237">
            <v>44460</v>
          </cell>
          <cell r="L237" t="str">
            <v>Lei nº 13.303/2016 PE 15/2021</v>
          </cell>
          <cell r="M237">
            <v>44832</v>
          </cell>
          <cell r="N237">
            <v>58552.79</v>
          </cell>
          <cell r="O237" t="str">
            <v>ENCERRADO</v>
          </cell>
        </row>
        <row r="238">
          <cell r="A238">
            <v>6251</v>
          </cell>
          <cell r="B238" t="str">
            <v xml:space="preserve">50900.000119/2021-40 </v>
          </cell>
          <cell r="C238" t="str">
            <v>CONTRATAÇÃO DE EMPRESA PARA PRESTAÇÃO DE SERVIÇO DE ADMINISTRAÇÃO DO FORNECIMENTO, GERENCIAMENTO, CONTROLE E AQUISIÇÃO DE COMBUSTÍVEIS, UTILIZANDO CARTÃO ELETRÔNICO (COM CHIP) OU MAGNÉTICO, PARA A FROTA DE VEÍCULOS DA COMPANHIA DOCAS DO CEARÁ</v>
          </cell>
          <cell r="D238" t="str">
            <v xml:space="preserve">2.290.070.000 ‐ TRANSPORTE </v>
          </cell>
          <cell r="E238" t="str">
            <v>NEO CONSULTORIA E ADMINISTRAÇÃO DE BENEFÍCIOS EIRELI</v>
          </cell>
          <cell r="F238" t="str">
            <v>25.165.749/0001-10</v>
          </cell>
          <cell r="G238" t="str">
            <v>025/2021</v>
          </cell>
          <cell r="H238" t="str">
            <v xml:space="preserve">1º ADITIVO DE CONTRATO 25/2021
</v>
          </cell>
          <cell r="I238" t="str">
            <v>DIRCOM</v>
          </cell>
          <cell r="J238" t="str">
            <v>CODSMS</v>
          </cell>
          <cell r="K238">
            <v>44796</v>
          </cell>
          <cell r="L238" t="str">
            <v>Lei nº 13.303/2016 PE 15/2021</v>
          </cell>
          <cell r="M238">
            <v>44832</v>
          </cell>
          <cell r="N238">
            <v>73190.09</v>
          </cell>
          <cell r="O238" t="str">
            <v>ENCERRADO</v>
          </cell>
        </row>
        <row r="239">
          <cell r="A239">
            <v>6252</v>
          </cell>
          <cell r="B239" t="str">
            <v xml:space="preserve">50900.000119/2021-40 </v>
          </cell>
          <cell r="C239" t="str">
            <v>CONTRATAÇÃO DE EMPRESA PARA PRESTAÇÃO DE SERVIÇO DE ADMINISTRAÇÃO DO FORNECIMENTO, GERENCIAMENTO, CONTROLE E AQUISIÇÃO DE COMBUSTÍVEIS, UTILIZANDO CARTÃO ELETRÔNICO (COM CHIP) OU MAGNÉTICO, PARA A FROTA DE VEÍCULOS DA COMPANHIA DOCAS DO CEARÁ</v>
          </cell>
          <cell r="D239" t="str">
            <v xml:space="preserve">2.290.070.000 ‐ TRANSPORTE </v>
          </cell>
          <cell r="E239" t="str">
            <v>NEO CONSULTORIA E ADMINISTRAÇÃO DE BENEFÍCIOS EIRELI</v>
          </cell>
          <cell r="F239" t="str">
            <v>25.165.749/0001-10</v>
          </cell>
          <cell r="G239" t="str">
            <v>025/2021</v>
          </cell>
          <cell r="H239" t="str">
            <v xml:space="preserve">2º ADITIVO DE CONTRATO 25/2021
</v>
          </cell>
          <cell r="I239" t="str">
            <v>DIAFIN</v>
          </cell>
          <cell r="J239" t="str">
            <v>COADMI</v>
          </cell>
          <cell r="K239">
            <v>44830</v>
          </cell>
          <cell r="L239" t="str">
            <v>Lei nº 13.303/2016 PE 15/2021</v>
          </cell>
          <cell r="M239">
            <v>45197</v>
          </cell>
          <cell r="N239">
            <v>71956.08</v>
          </cell>
          <cell r="O239" t="str">
            <v>ENCERRADO</v>
          </cell>
        </row>
        <row r="240">
          <cell r="A240">
            <v>6260</v>
          </cell>
          <cell r="B240" t="str">
            <v xml:space="preserve">50900.000815/2021-56 </v>
          </cell>
          <cell r="C240" t="str">
            <v>CONTRATAÇÃO EMERGENCIAL DE EMPRESA ESPECIALIZADA EM SERVIÇOS DE TECNOLOGIA DA INFORMAÇÃO QUE CONTEMPLE O FORNECIMENTO DE SISTEMA PARA EXECUÇÃO DO RECONHECIMENTO DE PLACAS AUTOMOTIVAS - LPR (PADRÃO NACIONAL E MERCOSUL) E CÓDIGOS DE CONTEINER - CCR INTEGRADOS COM O SISPORT - SISTEMA PORTUÁRIO DA COMPANHIA DOCAS DO CEARÁ - CDC, E SERVIÇO DE SUSTENTAÇÃO DO SISTEMA OCR</v>
          </cell>
          <cell r="D240" t="str">
            <v>26.784.3005.14KM.0023 - IMPLANTAÇÃO DE SISTEMA PORTUÁRIO DE MONITORAMENTO DE CARGAS E DA CADEIA LOGÍSTICA</v>
          </cell>
          <cell r="E240" t="str">
            <v>TECHSAN SEGURANÇA E TECNOLOGIA INTELIGENTE</v>
          </cell>
          <cell r="F240" t="str">
            <v>17.627.354/001-63</v>
          </cell>
          <cell r="G240" t="str">
            <v>26/2021</v>
          </cell>
          <cell r="I240" t="str">
            <v>DIEGEP</v>
          </cell>
          <cell r="J240" t="str">
            <v>CODTEI</v>
          </cell>
          <cell r="K240">
            <v>44518</v>
          </cell>
          <cell r="L240" t="str">
            <v xml:space="preserve">Lei 13.303/2016 DISPENSA DE LICITAÇÃO - EMERGENCIAL </v>
          </cell>
          <cell r="M240">
            <v>44702</v>
          </cell>
          <cell r="N240">
            <v>858966.86</v>
          </cell>
          <cell r="O240" t="str">
            <v>ENCERRADO</v>
          </cell>
        </row>
        <row r="241">
          <cell r="A241">
            <v>6270</v>
          </cell>
          <cell r="B241" t="str">
            <v>50900.000331/2021-15</v>
          </cell>
          <cell r="C241"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1" t="str">
            <v xml:space="preserve">2.205.030.000 - AUDITORIA </v>
          </cell>
          <cell r="E241" t="str">
            <v>AUDIPLAC - AUDITORIA E ASSESSORIA CONTRÁBIL S/S.</v>
          </cell>
          <cell r="F241" t="str">
            <v>41.396.359/0001-07</v>
          </cell>
          <cell r="G241" t="str">
            <v>027/2021</v>
          </cell>
          <cell r="I241" t="str">
            <v>DIRPRE</v>
          </cell>
          <cell r="J241" t="str">
            <v>AUDINT</v>
          </cell>
          <cell r="K241">
            <v>44543</v>
          </cell>
          <cell r="L241" t="str">
            <v>Lei nº 13.303/2016
PE 018/2021</v>
          </cell>
          <cell r="M241">
            <v>44923</v>
          </cell>
          <cell r="N241">
            <v>14300</v>
          </cell>
          <cell r="O241" t="str">
            <v>ENCERRADO</v>
          </cell>
        </row>
        <row r="242">
          <cell r="A242">
            <v>6271</v>
          </cell>
          <cell r="B242" t="str">
            <v>50900.000331/2021-15</v>
          </cell>
          <cell r="C242"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2" t="str">
            <v xml:space="preserve">2.205.030.000 - AUDITORIA </v>
          </cell>
          <cell r="E242" t="str">
            <v>AUDIPLAC - AUDITORIA E ASSESSORIA CONTRÁBIL S/S.</v>
          </cell>
          <cell r="F242" t="str">
            <v>41.396.359/0001-07</v>
          </cell>
          <cell r="G242" t="str">
            <v>027/2021</v>
          </cell>
          <cell r="H242" t="str">
            <v xml:space="preserve">1º ADITIVO DE CONTRATO 27/2021
</v>
          </cell>
          <cell r="I242" t="str">
            <v>DIRPRE</v>
          </cell>
          <cell r="J242" t="str">
            <v>AUDINT</v>
          </cell>
          <cell r="K242">
            <v>44847</v>
          </cell>
          <cell r="L242" t="str">
            <v>Lei nº 13.303/2016
PE 018/2021</v>
          </cell>
          <cell r="M242">
            <v>45288</v>
          </cell>
          <cell r="N242">
            <v>14300</v>
          </cell>
          <cell r="O242" t="str">
            <v>ENCERRADO</v>
          </cell>
        </row>
        <row r="243">
          <cell r="A243">
            <v>6272</v>
          </cell>
          <cell r="B243" t="str">
            <v>50900.000331/2021-15</v>
          </cell>
          <cell r="C243"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3" t="str">
            <v xml:space="preserve">2.205.030.000 - AUDITORIA </v>
          </cell>
          <cell r="E243" t="str">
            <v>AUDIPLAC - AUDITORIA E ASSESSORIA CONTRÁBIL S/S.</v>
          </cell>
          <cell r="F243" t="str">
            <v>41.396.359/0001-07</v>
          </cell>
          <cell r="G243" t="str">
            <v>027/2021</v>
          </cell>
          <cell r="H243" t="str">
            <v xml:space="preserve">2º ADITIVO DE CONTRATO 27/2021
</v>
          </cell>
          <cell r="I243" t="str">
            <v>DIRPRE</v>
          </cell>
          <cell r="J243" t="str">
            <v>AUDINT</v>
          </cell>
          <cell r="K243">
            <v>45287</v>
          </cell>
          <cell r="L243" t="str">
            <v>Lei nº 13.303/2016
PE 018/2021</v>
          </cell>
          <cell r="M243">
            <v>45654</v>
          </cell>
          <cell r="N243">
            <v>14300</v>
          </cell>
          <cell r="O243" t="str">
            <v>ENCERRADO</v>
          </cell>
        </row>
        <row r="244">
          <cell r="A244">
            <v>6280</v>
          </cell>
          <cell r="B244" t="str">
            <v>50900.000009/2021-88 50900.000429/2020-83</v>
          </cell>
          <cell r="C244" t="str">
            <v>CONSULTORIA E ASSESSORIA TÉCNICA, CONTÁBIL, TRIBUTÁRIA E FISCAL</v>
          </cell>
          <cell r="D244" t="str">
            <v xml:space="preserve">2.205.030.000 - AUDITORIA </v>
          </cell>
          <cell r="E244" t="str">
            <v>METROPOLE SOLUÇOES EMPRESARIAIS E GOVERNAMENTAIS</v>
          </cell>
          <cell r="F244" t="str">
            <v>07.843.902/0001-517</v>
          </cell>
          <cell r="G244" t="str">
            <v>028/2021</v>
          </cell>
          <cell r="I244" t="str">
            <v>DIAFIN</v>
          </cell>
          <cell r="J244" t="str">
            <v>CODFIN</v>
          </cell>
          <cell r="K244">
            <v>44522</v>
          </cell>
          <cell r="L244" t="str">
            <v>Lei nº 13.303/2016
PE 07/2021</v>
          </cell>
          <cell r="M244">
            <v>44939</v>
          </cell>
          <cell r="N244">
            <v>46000</v>
          </cell>
          <cell r="O244" t="str">
            <v>ENCERRADO</v>
          </cell>
        </row>
        <row r="245">
          <cell r="A245">
            <v>6281</v>
          </cell>
          <cell r="B245" t="str">
            <v>50900.000009/2021-88 50900.000429/2020-83</v>
          </cell>
          <cell r="C245" t="str">
            <v>CONSULTORIA E ASSESSORIA TÉCNICA, CONTÁBIL, TRIBUTÁRIA E FISCAL</v>
          </cell>
          <cell r="D245" t="str">
            <v xml:space="preserve">2.205.030.000 - AUDITORIA </v>
          </cell>
          <cell r="E245" t="str">
            <v>METROPOLE SOLUÇOES EMPRESARIAIS E GOVERNAMENTAIS</v>
          </cell>
          <cell r="F245" t="str">
            <v>07.843.902/0001-517</v>
          </cell>
          <cell r="G245" t="str">
            <v>028/2021</v>
          </cell>
          <cell r="H245" t="str">
            <v xml:space="preserve">1º ADITIVO DE CONTRATO 28/2021
</v>
          </cell>
          <cell r="I245" t="str">
            <v>DIAFIN</v>
          </cell>
          <cell r="J245" t="str">
            <v>CODFIN</v>
          </cell>
          <cell r="K245">
            <v>44911</v>
          </cell>
          <cell r="L245" t="str">
            <v>Lei nº 13.303/2016
PE 07/2021</v>
          </cell>
          <cell r="M245">
            <v>45304</v>
          </cell>
          <cell r="N245">
            <v>46000</v>
          </cell>
          <cell r="O245" t="str">
            <v>ENCERRADO</v>
          </cell>
        </row>
        <row r="246">
          <cell r="A246">
            <v>6282</v>
          </cell>
          <cell r="B246" t="str">
            <v>50900.000009/2021-88 50900.000429/2020-83</v>
          </cell>
          <cell r="C246" t="str">
            <v>CONSULTORIA E ASSESSORIA TÉCNICA, CONTÁBIL, TRIBUTÁRIA E FISCAL</v>
          </cell>
          <cell r="D246" t="str">
            <v xml:space="preserve">2.205.030.000 - AUDITORIA </v>
          </cell>
          <cell r="E246" t="str">
            <v>METROPOLE SOLUÇOES EMPRESARIAIS E GOVERNAMENTAIS</v>
          </cell>
          <cell r="F246" t="str">
            <v>07.843.902/0001-517</v>
          </cell>
          <cell r="G246" t="str">
            <v>028/2021</v>
          </cell>
          <cell r="H246" t="str">
            <v xml:space="preserve">2º ADITIVO DE CONTRATO 28/2021
</v>
          </cell>
          <cell r="I246" t="str">
            <v>DIAFIN</v>
          </cell>
          <cell r="J246" t="str">
            <v>CODFIN</v>
          </cell>
          <cell r="K246">
            <v>45303</v>
          </cell>
          <cell r="L246" t="str">
            <v>Lei nº 13.303/2016
PE 07/2021</v>
          </cell>
          <cell r="M246">
            <v>45670</v>
          </cell>
          <cell r="N246">
            <v>46000</v>
          </cell>
          <cell r="O246" t="str">
            <v>ENCERRADO</v>
          </cell>
        </row>
        <row r="247">
          <cell r="A247">
            <v>6283</v>
          </cell>
          <cell r="B247" t="str">
            <v>50900.000009/2021-88 50900.000429/2020-83</v>
          </cell>
          <cell r="C247" t="str">
            <v>CONSULTORIA E ASSESSORIA TÉCNICA, CONTÁBIL, TRIBUTÁRIA E FISCAL</v>
          </cell>
          <cell r="D247" t="str">
            <v xml:space="preserve">2.205.030.000 - AUDITORIA </v>
          </cell>
          <cell r="E247" t="str">
            <v>METROPOLE SOLUÇOES EMPRESARIAIS E GOVERNAMENTAIS</v>
          </cell>
          <cell r="F247" t="str">
            <v>07.843.902/0001-517</v>
          </cell>
          <cell r="G247" t="str">
            <v>028/2021</v>
          </cell>
          <cell r="H247" t="str">
            <v xml:space="preserve">3º ADITIVO DE CONTRATO 28/2021
</v>
          </cell>
          <cell r="I247" t="str">
            <v>DIAFIN</v>
          </cell>
          <cell r="J247" t="str">
            <v>CODFIN</v>
          </cell>
          <cell r="K247">
            <v>45670</v>
          </cell>
          <cell r="L247" t="str">
            <v>Lei nº 13.303/2016
PE 07/2021</v>
          </cell>
          <cell r="M247">
            <v>46035</v>
          </cell>
          <cell r="N247">
            <v>46000</v>
          </cell>
          <cell r="O247" t="str">
            <v>ENCERRADO</v>
          </cell>
        </row>
        <row r="248">
          <cell r="A248">
            <v>6284</v>
          </cell>
          <cell r="B248" t="str">
            <v>50900.000009/2021-88 50900.000429/2020-83</v>
          </cell>
          <cell r="C248" t="str">
            <v>CONSULTORIA E ASSESSORIA TÉCNICA, CONTÁBIL, TRIBUTÁRIA E FISCAL</v>
          </cell>
          <cell r="D248" t="str">
            <v xml:space="preserve">2.205.030.000 - AUDITORIA </v>
          </cell>
          <cell r="E248" t="str">
            <v>METROPOLE SOLUÇOES EMPRESARIAIS E GOVERNAMENTAIS</v>
          </cell>
          <cell r="F248" t="str">
            <v>07.843.902/0001-517</v>
          </cell>
          <cell r="G248" t="str">
            <v>028/2021</v>
          </cell>
          <cell r="H248" t="str">
            <v xml:space="preserve">4º ADITIVO DE CONTRATO 28/2021
</v>
          </cell>
          <cell r="I248" t="str">
            <v>DIAFIN</v>
          </cell>
          <cell r="J248" t="str">
            <v>CODFIN</v>
          </cell>
          <cell r="K248" t="str">
            <v>22/012/2025</v>
          </cell>
          <cell r="L248" t="str">
            <v>Lei nº 13.303/2016
PE 07/2021</v>
          </cell>
          <cell r="M248">
            <v>46400</v>
          </cell>
          <cell r="N248">
            <v>50349.04</v>
          </cell>
          <cell r="O248" t="str">
            <v>EM EXECUÇÃO</v>
          </cell>
        </row>
        <row r="249">
          <cell r="A249">
            <v>6290</v>
          </cell>
          <cell r="B249" t="str">
            <v xml:space="preserve">50900.000829/2021-70 </v>
          </cell>
          <cell r="C249" t="str">
            <v>Participação da CDC no evento Feira EXPOLOG 2021</v>
          </cell>
          <cell r="D249" t="str">
            <v xml:space="preserve">2.205.050.200 - PUBLICIDADE MERCADOLÓGICA  </v>
          </cell>
          <cell r="E249" t="str">
            <v>INSTITUTO FUTURE DE JUVENTUDE, PROMOÇÃO, TURISMO, CULTURA E DESENVOLVIMENTO</v>
          </cell>
          <cell r="F249" t="str">
            <v>16.910.427/0001-67</v>
          </cell>
          <cell r="G249" t="str">
            <v>29/2021</v>
          </cell>
          <cell r="I249" t="str">
            <v>DIRCOM</v>
          </cell>
          <cell r="J249" t="str">
            <v>CODGEN</v>
          </cell>
          <cell r="K249">
            <v>44523</v>
          </cell>
          <cell r="L249" t="str">
            <v>Lei 13.303/2016 INEXIGIBILIDADE DE LICITAÇÃO</v>
          </cell>
          <cell r="M249">
            <v>44594</v>
          </cell>
          <cell r="N249">
            <v>20000</v>
          </cell>
          <cell r="O249" t="str">
            <v>ENCERRADO</v>
          </cell>
        </row>
        <row r="250">
          <cell r="A250">
            <v>6300</v>
          </cell>
          <cell r="B250" t="str">
            <v>50900.000463/2021-39 50900.000232/2020-44</v>
          </cell>
          <cell r="C250" t="str">
            <v>AQUISIÇÃO DE MATERIAL PARA FORNECIMENTO DE PAINÉIS METÁLICOS, PLACAS DE UHMW E ACESSÓRIOS PARA DEFENSAS PORTUÁRIAS - LOTE 01 - FORNECIMENTO DE PAINÉIS DE DEFENSAS COMPLETO</v>
          </cell>
          <cell r="D250" t="str">
            <v>26.784.3005.12LM.0023 - CONSTRUÇÃO DE TERMINAL DE CONTEINER NO PORTO DE FORTALEZA</v>
          </cell>
          <cell r="E250" t="str">
            <v>COPABO INFRA-ESTRUTURA MARÍTIMA LTDA</v>
          </cell>
          <cell r="F250" t="str">
            <v>02.406.691/0007-49</v>
          </cell>
          <cell r="G250" t="str">
            <v>030/2021</v>
          </cell>
          <cell r="I250" t="str">
            <v>DIEGEP</v>
          </cell>
          <cell r="J250" t="str">
            <v>CODINF</v>
          </cell>
          <cell r="K250">
            <v>44529</v>
          </cell>
          <cell r="L250" t="str">
            <v>Lei nº 13.303/2016 PE 21/2021</v>
          </cell>
          <cell r="M250">
            <v>45290</v>
          </cell>
          <cell r="N250">
            <v>3067000</v>
          </cell>
          <cell r="O250" t="str">
            <v>ENCERRADO</v>
          </cell>
        </row>
        <row r="251">
          <cell r="A251">
            <v>6310</v>
          </cell>
          <cell r="B251" t="str">
            <v>50900.000232/2020-44</v>
          </cell>
          <cell r="C251" t="str">
            <v xml:space="preserve">CONTRATAÇÃO DE EMPRESA ESPECIALIZADA PARA FORNECIMENTO DE PAINÉIS METÁLICOS, PLACAS DE UHMW E ACESSÓRIOS PARA DEFENSAS PORTUÁRIAS, CONSISTINDO NO FORNECIMENTO DE PLACAS DE POLIETILENO UHMW (LOTE 02), PARA A COMPANHIA DOCAS DO CEARÁ </v>
          </cell>
          <cell r="D251" t="str">
            <v>26.784.3005.12LM.0023 - CONSTRUÇÃO DE TERMINAL DE CONTEINER NO PORTO DE FORTALEZA</v>
          </cell>
          <cell r="E251" t="str">
            <v xml:space="preserve">3G ENGENHARIA LTDA </v>
          </cell>
          <cell r="F251" t="str">
            <v>19.657.038/0001-60</v>
          </cell>
          <cell r="G251" t="str">
            <v>31/2021</v>
          </cell>
          <cell r="I251" t="str">
            <v>DIEGEP</v>
          </cell>
          <cell r="J251" t="str">
            <v>CODINF</v>
          </cell>
          <cell r="K251">
            <v>44530</v>
          </cell>
          <cell r="L251" t="str">
            <v>Lei nº 13.303/2016 PE 21/2021</v>
          </cell>
          <cell r="M251">
            <v>45306</v>
          </cell>
          <cell r="N251">
            <v>218225.9</v>
          </cell>
          <cell r="O251" t="str">
            <v>ENCERRADO</v>
          </cell>
        </row>
        <row r="252">
          <cell r="A252">
            <v>6320</v>
          </cell>
          <cell r="B252" t="str">
            <v xml:space="preserve"> 50900.000390/2021-85</v>
          </cell>
          <cell r="C252" t="str">
            <v>SERVIÇOS DE ANÁLISE DA QUALIDADE DO AR EM AMBIENTES CLIMATIZADOS DE USO PÚBLICO E COLETIVO DO PORTO DE FORTALEZA – CE</v>
          </cell>
          <cell r="D252" t="str">
            <v xml:space="preserve">2.205.900.000 - OUTROS SERVIÇOS DE TERCEIROS </v>
          </cell>
          <cell r="E252" t="str">
            <v>AMBIENTALIS ANALISES DE AMBIENTES LTDA EPP</v>
          </cell>
          <cell r="F252" t="str">
            <v>06.164.913/0001-20</v>
          </cell>
          <cell r="G252" t="str">
            <v>32/2021</v>
          </cell>
          <cell r="I252" t="str">
            <v>DIRCOM</v>
          </cell>
          <cell r="J252" t="str">
            <v>CODSMS</v>
          </cell>
          <cell r="K252">
            <v>44552</v>
          </cell>
          <cell r="L252" t="str">
            <v>Lei nº 13.303/2016 PE 15/2021</v>
          </cell>
          <cell r="M252">
            <v>44924</v>
          </cell>
          <cell r="N252">
            <v>13900</v>
          </cell>
          <cell r="O252" t="str">
            <v>ENCERRADO</v>
          </cell>
        </row>
        <row r="253">
          <cell r="A253">
            <v>6321</v>
          </cell>
          <cell r="B253" t="str">
            <v xml:space="preserve"> 50900.000390/2021-85</v>
          </cell>
          <cell r="C253" t="str">
            <v>SERVIÇOS DE ANÁLISE DA QUALIDADE DO AR EM AMBIENTES CLIMATIZADOS DE USO PÚBLICO E COLETIVO DO PORTO DE FORTALEZA – CE</v>
          </cell>
          <cell r="D253" t="str">
            <v xml:space="preserve">2.205.900.000 - OUTROS SERVIÇOS DE TERCEIROS </v>
          </cell>
          <cell r="E253" t="str">
            <v>AMBIENTALIS ANALISES DE AMBIENTES LTDA EPP</v>
          </cell>
          <cell r="F253" t="str">
            <v>06.164.913/0001-20</v>
          </cell>
          <cell r="G253" t="str">
            <v>32/2021</v>
          </cell>
          <cell r="H253" t="str">
            <v xml:space="preserve">1º ADITIVO DE CONTRATO 32/2021
</v>
          </cell>
          <cell r="I253" t="str">
            <v>DIRCOM</v>
          </cell>
          <cell r="J253" t="str">
            <v>CODSMS</v>
          </cell>
          <cell r="K253">
            <v>44873</v>
          </cell>
          <cell r="L253" t="str">
            <v>Lei nº 13.303/2016 PE 15/2021</v>
          </cell>
          <cell r="M253">
            <v>45289</v>
          </cell>
          <cell r="N253">
            <v>13900</v>
          </cell>
          <cell r="O253" t="str">
            <v>ENCERRADO</v>
          </cell>
        </row>
        <row r="254">
          <cell r="A254">
            <v>6330</v>
          </cell>
          <cell r="B254" t="str">
            <v xml:space="preserve">50900.000918/2021-16 </v>
          </cell>
          <cell r="C254" t="str">
            <v>CONTRATAÇÃO EMERGENCIAL DE EMPRESA ESPECIALIZADA PARA SERVIÇOS DE MANUTENÇÃO ELÉTRICA E MECÂNICA DO PORTO DE FORTALEZA</v>
          </cell>
          <cell r="D254" t="str">
            <v xml:space="preserve">2.205.900.000 - OUTROS SERVIÇOS DE TERCEIROS </v>
          </cell>
          <cell r="E254" t="str">
            <v>NORMATEL ENGENHARIA LTDA</v>
          </cell>
          <cell r="F254" t="str">
            <v>05.353.545/0001-03</v>
          </cell>
          <cell r="G254" t="str">
            <v>033/2021</v>
          </cell>
          <cell r="I254" t="str">
            <v>DIEGEP</v>
          </cell>
          <cell r="J254" t="str">
            <v>CODINF</v>
          </cell>
          <cell r="K254">
            <v>44560</v>
          </cell>
          <cell r="L254" t="str">
            <v xml:space="preserve">Lei 13.303/2016 DISPENSA DE LICITAÇÃO - EMERGENCIAL </v>
          </cell>
          <cell r="M254">
            <v>44744</v>
          </cell>
          <cell r="N254">
            <v>2223355.58</v>
          </cell>
          <cell r="O254" t="str">
            <v>ENCERRADO</v>
          </cell>
        </row>
        <row r="255">
          <cell r="A255">
            <v>6331</v>
          </cell>
          <cell r="B255" t="str">
            <v xml:space="preserve">50900.000918/2021-16 </v>
          </cell>
          <cell r="C255" t="str">
            <v>CONTRATAÇÃO EMERGENCIAL DE EMPRESA ESPECIALIZADA PARA SERVIÇOS DE MANUTENÇÃO ELÉTRICA E MECÂNICA DO PORTO DE FORTALEZA</v>
          </cell>
          <cell r="D255" t="str">
            <v xml:space="preserve">2.205.900.000 - OUTROS SERVIÇOS DE TERCEIROS </v>
          </cell>
          <cell r="E255" t="str">
            <v>NORMATEL ENGENHARIA LTDA</v>
          </cell>
          <cell r="F255" t="str">
            <v>05.353.545/0001-03</v>
          </cell>
          <cell r="G255" t="str">
            <v>033/2021</v>
          </cell>
          <cell r="H255" t="str">
            <v xml:space="preserve">1º ADITIVO DE CONTRATO 33/2021
</v>
          </cell>
          <cell r="I255" t="str">
            <v>DIEGEP</v>
          </cell>
          <cell r="J255" t="str">
            <v>CODINF</v>
          </cell>
          <cell r="K255">
            <v>46009</v>
          </cell>
          <cell r="L255" t="str">
            <v xml:space="preserve">Lei 13.303/2016 DISPENSA DE LICITAÇÃO - EMERGENCIAL </v>
          </cell>
          <cell r="M255">
            <v>46059</v>
          </cell>
          <cell r="N255">
            <v>720650.1</v>
          </cell>
          <cell r="O255" t="str">
            <v>ENCERRADO</v>
          </cell>
        </row>
        <row r="256">
          <cell r="A256">
            <v>6340</v>
          </cell>
          <cell r="B256" t="str">
            <v>50900.000542/2021-40</v>
          </cell>
          <cell r="C256" t="str">
            <v xml:space="preserve">CONTRATO DE DISTRIBUIÇÃO DE PUBLICIDADE LEGAL IMPRESSA E/OU ELETRÔNICA </v>
          </cell>
          <cell r="D256" t="str">
            <v xml:space="preserve">2.205.050.100 - PUBLICIDADE LEGAL </v>
          </cell>
          <cell r="E256" t="str">
            <v>EMPRESA BRASIL DE COMUNICAÇÃO S.A. - EBC</v>
          </cell>
          <cell r="F256" t="str">
            <v>09.168.704/0001-42</v>
          </cell>
          <cell r="G256" t="str">
            <v>034/2021</v>
          </cell>
          <cell r="I256" t="str">
            <v>DIRPRE</v>
          </cell>
          <cell r="J256" t="str">
            <v>GABPRE</v>
          </cell>
          <cell r="K256">
            <v>44573</v>
          </cell>
          <cell r="L256" t="str">
            <v>Lei 13.303/2016 INEXIGIBILIDADE DE LICITAÇÃO</v>
          </cell>
          <cell r="M256">
            <v>44937</v>
          </cell>
          <cell r="N256">
            <v>240000</v>
          </cell>
          <cell r="O256" t="str">
            <v>ENCERRADO</v>
          </cell>
        </row>
        <row r="257">
          <cell r="A257">
            <v>6341</v>
          </cell>
          <cell r="B257" t="str">
            <v>50900.000542/2021-40</v>
          </cell>
          <cell r="C257" t="str">
            <v xml:space="preserve">CONTRATO DE DISTRIBUIÇÃO DE PUBLICIDADE LEGAL IMPRESSA E/OU ELETRÔNICA </v>
          </cell>
          <cell r="D257" t="str">
            <v xml:space="preserve">2.205.050.100 - PUBLICIDADE LEGAL </v>
          </cell>
          <cell r="E257" t="str">
            <v>EMPRESA BRASIL DE COMUNICAÇÃO S.A. - EBC</v>
          </cell>
          <cell r="F257" t="str">
            <v>09.168.704/0001-42</v>
          </cell>
          <cell r="G257" t="str">
            <v>034/2021</v>
          </cell>
          <cell r="H257" t="str">
            <v xml:space="preserve">1º ADITIVO DE CONTRATO 34/2021
</v>
          </cell>
          <cell r="I257" t="str">
            <v>DIRPRE</v>
          </cell>
          <cell r="J257" t="str">
            <v>GABPRE</v>
          </cell>
          <cell r="K257">
            <v>44930</v>
          </cell>
          <cell r="L257" t="str">
            <v>Lei 13.303/2016 INEXIGIBILIDADE DE LICITAÇÃO</v>
          </cell>
          <cell r="M257">
            <v>45303</v>
          </cell>
          <cell r="N257">
            <v>240000</v>
          </cell>
          <cell r="O257" t="str">
            <v>ENCERRADO</v>
          </cell>
        </row>
        <row r="258">
          <cell r="A258">
            <v>6980</v>
          </cell>
          <cell r="B258" t="str">
            <v>20200520 50900.000107/2020-34</v>
          </cell>
          <cell r="C258" t="str">
            <v>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v>
          </cell>
          <cell r="D258" t="str">
            <v xml:space="preserve">2.290.040.000 ‐ COMUNICAÇÕES </v>
          </cell>
          <cell r="E258" t="str">
            <v>CORREIOS</v>
          </cell>
          <cell r="F258" t="str">
            <v>34.028.316/0010-03</v>
          </cell>
          <cell r="G258" t="str">
            <v xml:space="preserve">9912465943 </v>
          </cell>
          <cell r="I258" t="str">
            <v>DIRPRE</v>
          </cell>
          <cell r="J258" t="str">
            <v>APOLOG</v>
          </cell>
          <cell r="K258">
            <v>44025</v>
          </cell>
          <cell r="L258" t="str">
            <v>Lei 13.303/2016 INEXIGIBILIDADE DE LICITAÇÃO</v>
          </cell>
          <cell r="M258">
            <v>44389</v>
          </cell>
          <cell r="N258">
            <v>5305.56</v>
          </cell>
          <cell r="O258" t="str">
            <v>ENCERRADO</v>
          </cell>
        </row>
        <row r="259">
          <cell r="A259">
            <v>6990</v>
          </cell>
          <cell r="B259" t="str">
            <v xml:space="preserve">50900.000120/2021-74  </v>
          </cell>
          <cell r="C259" t="str">
            <v>PRESTAÇÃO DE SERVIÇOS POSTAIS PARA A COMPANHIA DOCAS DO CEARÁ</v>
          </cell>
          <cell r="D259" t="str">
            <v xml:space="preserve">2.290.040.000 ‐ COMUNICAÇÕES </v>
          </cell>
          <cell r="E259" t="str">
            <v>EMPRESA BRASILEIRA DE CORREIOS E TELEGRAFOS</v>
          </cell>
          <cell r="F259" t="str">
            <v>34.028.316/0010-02</v>
          </cell>
          <cell r="G259" t="str">
            <v>24755038/2021</v>
          </cell>
          <cell r="I259" t="str">
            <v>DIRPRE</v>
          </cell>
          <cell r="J259" t="str">
            <v>DIRPRE</v>
          </cell>
          <cell r="K259">
            <v>44426</v>
          </cell>
          <cell r="L259" t="str">
            <v>Lei 13.303/2016 INEXIGIBILIDADE DE LICITAÇÃO</v>
          </cell>
          <cell r="M259">
            <v>46251</v>
          </cell>
          <cell r="N259">
            <v>15000</v>
          </cell>
          <cell r="O259" t="str">
            <v>EM EXECUÇÃO</v>
          </cell>
        </row>
        <row r="260">
          <cell r="A260">
            <v>7010</v>
          </cell>
          <cell r="B260" t="str">
            <v>50900.000497/2020-42</v>
          </cell>
          <cell r="C260" t="str">
            <v>LOCAÇÃO DE VEÍCULOS, SEM MOTORISTA, PARA A COMPANHIA DOCAS DO CEARÁ</v>
          </cell>
          <cell r="D260" t="str">
            <v xml:space="preserve">2.290.070.000 ‐ TRANSPORTE </v>
          </cell>
          <cell r="E260" t="str">
            <v>PREMIUM CAR RENTAL E TRANSPORTES LTDA</v>
          </cell>
          <cell r="F260" t="str">
            <v>05.806.191/0001-05</v>
          </cell>
          <cell r="G260" t="str">
            <v>01/2022</v>
          </cell>
          <cell r="I260" t="str">
            <v xml:space="preserve">DIAFIN </v>
          </cell>
          <cell r="J260" t="str">
            <v>COADMI</v>
          </cell>
          <cell r="K260">
            <v>44581</v>
          </cell>
          <cell r="L260" t="str">
            <v xml:space="preserve">Lei nº 13.303/2016 PE 27/2021 </v>
          </cell>
          <cell r="M260">
            <v>44967</v>
          </cell>
          <cell r="N260">
            <v>180999.96</v>
          </cell>
          <cell r="O260" t="str">
            <v>ENCERRADO</v>
          </cell>
        </row>
        <row r="261">
          <cell r="A261">
            <v>7011</v>
          </cell>
          <cell r="B261" t="str">
            <v>50900.000497/2020-42</v>
          </cell>
          <cell r="C261" t="str">
            <v>LOCAÇÃO DE VEÍCULOS, SEM MOTORISTA, PARA A COMPANHIA DOCAS DO CEARÁ</v>
          </cell>
          <cell r="D261" t="str">
            <v xml:space="preserve">2.290.070.000 ‐ TRANSPORTE </v>
          </cell>
          <cell r="E261" t="str">
            <v>PREMIUM CAR RENTAL E TRANSPORTES LTDA</v>
          </cell>
          <cell r="F261" t="str">
            <v>05.806.191/0001-05</v>
          </cell>
          <cell r="G261" t="str">
            <v>01/2022</v>
          </cell>
          <cell r="H261" t="str">
            <v xml:space="preserve">1º ADITIVO DE CONTRATO 01/2022
</v>
          </cell>
          <cell r="I261" t="str">
            <v xml:space="preserve">DIAFIN </v>
          </cell>
          <cell r="J261" t="str">
            <v>COADMI</v>
          </cell>
          <cell r="K261">
            <v>44915</v>
          </cell>
          <cell r="L261" t="str">
            <v xml:space="preserve">Lei nº 13.303/2016 PE 27/2021 </v>
          </cell>
          <cell r="M261">
            <v>45331</v>
          </cell>
          <cell r="N261">
            <v>180999.96</v>
          </cell>
          <cell r="O261" t="str">
            <v>ENCERRADO</v>
          </cell>
        </row>
        <row r="262">
          <cell r="A262">
            <v>7012</v>
          </cell>
          <cell r="B262" t="str">
            <v>50900.000497/2020-42</v>
          </cell>
          <cell r="C262" t="str">
            <v>LOCAÇÃO DE VEÍCULOS, SEM MOTORISTA, PARA A COMPANHIA DOCAS DO CEARÁ</v>
          </cell>
          <cell r="D262" t="str">
            <v xml:space="preserve">2.290.070.000 ‐ TRANSPORTE </v>
          </cell>
          <cell r="E262" t="str">
            <v>PREMIUM CAR RENTAL E TRANSPORTES LTDA</v>
          </cell>
          <cell r="F262" t="str">
            <v>05.806.191/0001-05</v>
          </cell>
          <cell r="G262" t="str">
            <v>01/2022</v>
          </cell>
          <cell r="H262" t="str">
            <v xml:space="preserve">2º ADITIVO DE CONTRATO 01/2022
</v>
          </cell>
          <cell r="I262" t="str">
            <v xml:space="preserve">DIAFIN </v>
          </cell>
          <cell r="J262" t="str">
            <v>COADMI</v>
          </cell>
          <cell r="K262">
            <v>45331</v>
          </cell>
          <cell r="L262" t="str">
            <v xml:space="preserve">Lei nº 13.303/2016 PE 27/2021 </v>
          </cell>
          <cell r="M262">
            <v>45697</v>
          </cell>
          <cell r="N262">
            <v>192868.08</v>
          </cell>
          <cell r="O262" t="str">
            <v>ENCERRADO</v>
          </cell>
        </row>
        <row r="263">
          <cell r="A263">
            <v>7020</v>
          </cell>
          <cell r="B263" t="str">
            <v>50900.000334/2021-41</v>
          </cell>
          <cell r="C263" t="str">
            <v> CONTRATAÇÃO DE SERVIÇO DE ADMINISTRAÇÃO E GERENCIAMENTO DE FROTA PARA MANUTENÇÃO PREVENTIVA E CORRETIVA DE VEÍCULOS, JUNTO A REDE CREDENCIADA POR MEIO DE SISTEMA INFORMATIZADO, PARA A COMPANHIA DOCAS DO CEARÁ</v>
          </cell>
          <cell r="D263" t="str">
            <v xml:space="preserve">2.290.070.000 ‐ TRANSPORTE </v>
          </cell>
          <cell r="E263" t="str">
            <v> 7SERV GESTÃO DE BENEFICIOS- EIRELI</v>
          </cell>
          <cell r="F263" t="str">
            <v>13.858.769/0001-97</v>
          </cell>
          <cell r="G263" t="str">
            <v>02/2022</v>
          </cell>
          <cell r="I263" t="str">
            <v xml:space="preserve">DIAFIN </v>
          </cell>
          <cell r="J263" t="str">
            <v>CODREH</v>
          </cell>
          <cell r="K263">
            <v>44575</v>
          </cell>
          <cell r="L263" t="str">
            <v xml:space="preserve">Lei nº 13.303/2016 PE 26/2021 </v>
          </cell>
          <cell r="M263">
            <v>44949</v>
          </cell>
          <cell r="N263">
            <v>14932</v>
          </cell>
          <cell r="O263" t="str">
            <v>ENCERRADO</v>
          </cell>
        </row>
        <row r="264">
          <cell r="A264">
            <v>7021</v>
          </cell>
          <cell r="B264" t="str">
            <v>50900.000334/2021-41</v>
          </cell>
          <cell r="C264" t="str">
            <v> CONTRATAÇÃO DE SERVIÇO DE ADMINISTRAÇÃO E GERENCIAMENTO DE FROTA PARA MANUTENÇÃO PREVENTIVA E CORRETIVA DE VEÍCULOS, JUNTO A REDE CREDENCIADA POR MEIO DE SISTEMA INFORMATIZADO, PARA A COMPANHIA DOCAS DO CEARÁ</v>
          </cell>
          <cell r="D264" t="str">
            <v xml:space="preserve">2.290.070.000 ‐ TRANSPORTE </v>
          </cell>
          <cell r="E264" t="str">
            <v> 7SERV GESTÃO DE BENEFICIOS- EIRELI</v>
          </cell>
          <cell r="F264" t="str">
            <v>13.858.769/0001-97</v>
          </cell>
          <cell r="G264" t="str">
            <v>02/2022</v>
          </cell>
          <cell r="H264" t="str">
            <v xml:space="preserve">1º ADITIVO DE CONTRATO 02/2022
</v>
          </cell>
          <cell r="I264" t="str">
            <v xml:space="preserve">DIAFIN </v>
          </cell>
          <cell r="J264" t="str">
            <v>CODREH</v>
          </cell>
          <cell r="K264">
            <v>44914</v>
          </cell>
          <cell r="L264" t="str">
            <v xml:space="preserve">Lei nº 13.303/2016 PE 26/2021 </v>
          </cell>
          <cell r="M264">
            <v>45314</v>
          </cell>
          <cell r="N264">
            <v>14932</v>
          </cell>
          <cell r="O264" t="str">
            <v>ENCERRADO</v>
          </cell>
        </row>
        <row r="265">
          <cell r="A265">
            <v>7030</v>
          </cell>
          <cell r="B265" t="str">
            <v>50900.000217/2020-04</v>
          </cell>
          <cell r="C265" t="str">
            <v>PRESTAÇÃO DE SERVIÇOS DE MANUTENÇÃO DAS INSTALAÇÕES CIVIS E PREDIAIS DO PORTO DE FORTALEZA</v>
          </cell>
          <cell r="D265" t="str">
            <v xml:space="preserve">2.205.900.000 - OUTROS SERVIÇOS DE TERCEIROS </v>
          </cell>
          <cell r="E265" t="str">
            <v>CONSDUCTO ENGENHARIA LTDA – EPP</v>
          </cell>
          <cell r="F265" t="str">
            <v>08.728.600/0001-82</v>
          </cell>
          <cell r="G265" t="str">
            <v>03/2022</v>
          </cell>
          <cell r="I265" t="str">
            <v xml:space="preserve">DIEGEP </v>
          </cell>
          <cell r="J265" t="str">
            <v>CODFIN</v>
          </cell>
          <cell r="K265">
            <v>44582</v>
          </cell>
          <cell r="L265" t="str">
            <v xml:space="preserve">Lei nº 13.303/2016 PE 30/2021 </v>
          </cell>
          <cell r="M265">
            <v>45683</v>
          </cell>
          <cell r="N265">
            <v>10201064.550000001</v>
          </cell>
          <cell r="O265" t="str">
            <v>ENCERRADO</v>
          </cell>
        </row>
        <row r="266">
          <cell r="A266">
            <v>7040</v>
          </cell>
          <cell r="B266" t="str">
            <v>50900.000828/2021-25</v>
          </cell>
          <cell r="C266" t="str">
            <v>PRESTAÇÃO DE SERVIÇOS PARA ELABORAÇÃO DE CÁLCULOS JUDICIAIS TRABALHISTAS À COMPANHIA DOCAS DO CEARÁ</v>
          </cell>
          <cell r="D266" t="str">
            <v xml:space="preserve">2.205.900.000 - OUTROS SERVIÇOS DE TERCEIROS </v>
          </cell>
          <cell r="E266" t="str">
            <v>PLM - AUDITORIA E CONSULTORIA LTDA</v>
          </cell>
          <cell r="F266" t="str">
            <v>32.681.701/0001-20</v>
          </cell>
          <cell r="G266" t="str">
            <v>04/2022</v>
          </cell>
          <cell r="I266" t="str">
            <v>DIRPRE</v>
          </cell>
          <cell r="J266" t="str">
            <v xml:space="preserve">CODJUR </v>
          </cell>
          <cell r="K266">
            <v>44609</v>
          </cell>
          <cell r="L266" t="str">
            <v>Lei 13.303/2016 CONTRATAÇÃO DIRETA DISPENSA DE LICITAÇÃO</v>
          </cell>
          <cell r="M266">
            <v>45005</v>
          </cell>
          <cell r="N266">
            <v>2700</v>
          </cell>
          <cell r="O266" t="str">
            <v>ENCERRADO</v>
          </cell>
        </row>
        <row r="267">
          <cell r="A267">
            <v>7041</v>
          </cell>
          <cell r="B267" t="str">
            <v>50900.000828/2021-25</v>
          </cell>
          <cell r="C267" t="str">
            <v>PRESTAÇÃO DE SERVIÇOS PARA ELABORAÇÃO DE CÁLCULOS JUDICIAIS TRABALHISTAS À COMPANHIA DOCAS DO CEARÁ</v>
          </cell>
          <cell r="D267" t="str">
            <v xml:space="preserve">2.205.900.000 - OUTROS SERVIÇOS DE TERCEIROS </v>
          </cell>
          <cell r="E267" t="str">
            <v>PLM - AUDITORIA E CONSULTORIA LTDA</v>
          </cell>
          <cell r="F267" t="str">
            <v>32.681.701/0001-20</v>
          </cell>
          <cell r="G267" t="str">
            <v>04/2022</v>
          </cell>
          <cell r="H267" t="str">
            <v xml:space="preserve">1º ADITIVO DE CONTRATO 04/2022
</v>
          </cell>
          <cell r="I267" t="str">
            <v>DIRPRE</v>
          </cell>
          <cell r="J267" t="str">
            <v xml:space="preserve">CODJUR </v>
          </cell>
          <cell r="K267">
            <v>44963</v>
          </cell>
          <cell r="L267" t="str">
            <v>Lei 13.303/2016 CONTRATAÇÃO DIRETA DISPENSA DE LICITAÇÃO</v>
          </cell>
          <cell r="M267">
            <v>45371</v>
          </cell>
          <cell r="N267">
            <v>2700</v>
          </cell>
          <cell r="O267" t="str">
            <v>ENCERRADO</v>
          </cell>
        </row>
        <row r="268">
          <cell r="A268">
            <v>7042</v>
          </cell>
          <cell r="B268" t="str">
            <v>50900.000828/2021-25</v>
          </cell>
          <cell r="C268" t="str">
            <v>PRESTAÇÃO DE SERVIÇOS PARA ELABORAÇÃO DE CÁLCULOS JUDICIAIS TRABALHISTAS À COMPANHIA DOCAS DO CEARÁ</v>
          </cell>
          <cell r="D268" t="str">
            <v xml:space="preserve">2.205.900.000 - OUTROS SERVIÇOS DE TERCEIROS </v>
          </cell>
          <cell r="E268" t="str">
            <v>PLM - AUDITORIA E CONSULTORIA LTDA</v>
          </cell>
          <cell r="F268" t="str">
            <v>32.681.701/0001-20</v>
          </cell>
          <cell r="G268" t="str">
            <v>04/2022</v>
          </cell>
          <cell r="H268" t="str">
            <v xml:space="preserve">2º ADITIVO DE CONTRATO 04/2022
</v>
          </cell>
          <cell r="I268" t="str">
            <v>DIRPRE</v>
          </cell>
          <cell r="J268" t="str">
            <v xml:space="preserve">CODJUR </v>
          </cell>
          <cell r="K268">
            <v>45134</v>
          </cell>
          <cell r="L268" t="str">
            <v>Lei 13.303/2016 CONTRATAÇÃO DIRETA DISPENSA DE LICITAÇÃO</v>
          </cell>
          <cell r="M268">
            <v>45828</v>
          </cell>
          <cell r="N268">
            <v>3375</v>
          </cell>
          <cell r="O268" t="str">
            <v>ENCERRADO</v>
          </cell>
        </row>
        <row r="269">
          <cell r="A269">
            <v>7043</v>
          </cell>
          <cell r="B269" t="str">
            <v>50900.000828/2021-25</v>
          </cell>
          <cell r="C269" t="str">
            <v>PRESTAÇÃO DE SERVIÇOS PARA ELABORAÇÃO DE CÁLCULOS JUDICIAIS TRABALHISTAS À COMPANHIA DOCAS DO CEARÁ</v>
          </cell>
          <cell r="D269" t="str">
            <v xml:space="preserve">2.205.900.000 - OUTROS SERVIÇOS DE TERCEIROS </v>
          </cell>
          <cell r="E269" t="str">
            <v>PLM - AUDITORIA E CONSULTORIA LTDA</v>
          </cell>
          <cell r="F269" t="str">
            <v>32.681.701/0001-20</v>
          </cell>
          <cell r="G269" t="str">
            <v>04/2022</v>
          </cell>
          <cell r="H269" t="str">
            <v xml:space="preserve">3º ADITIVO DE CONTRATO 04/2022
</v>
          </cell>
          <cell r="I269" t="str">
            <v>DIRPRE</v>
          </cell>
          <cell r="J269" t="str">
            <v xml:space="preserve">CODJUR </v>
          </cell>
          <cell r="K269">
            <v>45371</v>
          </cell>
          <cell r="L269" t="str">
            <v>Lei 13.303/2016 CONTRATAÇÃO DIRETA DISPENSA DE LICITAÇÃO</v>
          </cell>
          <cell r="M269">
            <v>45736</v>
          </cell>
          <cell r="N269">
            <v>2700</v>
          </cell>
          <cell r="O269" t="str">
            <v>ENCERRADO</v>
          </cell>
        </row>
        <row r="270">
          <cell r="A270">
            <v>7044</v>
          </cell>
          <cell r="B270" t="str">
            <v>50900.000828/2021-25</v>
          </cell>
          <cell r="C270" t="str">
            <v>PRESTAÇÃO DE SERVIÇOS PARA ELABORAÇÃO DE CÁLCULOS JUDICIAIS TRABALHISTAS À COMPANHIA DOCAS DO CEARÁ</v>
          </cell>
          <cell r="D270" t="str">
            <v xml:space="preserve">2.205.900.000 - OUTROS SERVIÇOS DE TERCEIROS </v>
          </cell>
          <cell r="E270" t="str">
            <v>PLM - AUDITORIA E CONSULTORIA LTDA</v>
          </cell>
          <cell r="F270" t="str">
            <v>32.681.701/0001-20</v>
          </cell>
          <cell r="G270" t="str">
            <v>04/2022</v>
          </cell>
          <cell r="H270" t="str">
            <v xml:space="preserve">4º ADITIVO DE CONTRATO 04/2022
</v>
          </cell>
          <cell r="I270" t="str">
            <v>DIRPRE</v>
          </cell>
          <cell r="J270" t="str">
            <v xml:space="preserve">CODJUR </v>
          </cell>
          <cell r="K270">
            <v>45736</v>
          </cell>
          <cell r="L270" t="str">
            <v>Lei 13.303/2016 CONTRATAÇÃO DIRETA DISPENSA DE LICITAÇÃO</v>
          </cell>
          <cell r="M270">
            <v>45828</v>
          </cell>
          <cell r="N270">
            <v>675</v>
          </cell>
          <cell r="O270" t="str">
            <v>ENCERRADO</v>
          </cell>
        </row>
        <row r="271">
          <cell r="A271">
            <v>7050</v>
          </cell>
          <cell r="B271" t="str">
            <v>50900.000548/2021-17</v>
          </cell>
          <cell r="C271" t="str">
            <v>AQUISIÇÃO DE PAPEL FORMATO A4, EXTRA BRANCO, PARA A COMPANHIA DOCAS DO CEARÁ</v>
          </cell>
          <cell r="D271" t="str">
            <v xml:space="preserve">2.204.039.000 - DEMAIS </v>
          </cell>
          <cell r="E271" t="str">
            <v>WR COMERCIO DE MATERIAIS DE LIMPEZA EIRELI</v>
          </cell>
          <cell r="F271" t="str">
            <v>33.651.718/0001-05</v>
          </cell>
          <cell r="G271" t="str">
            <v>05/2022</v>
          </cell>
          <cell r="I271" t="str">
            <v>DIAFIN</v>
          </cell>
          <cell r="J271" t="str">
            <v>COADMI</v>
          </cell>
          <cell r="K271">
            <v>44609</v>
          </cell>
          <cell r="L271" t="str">
            <v xml:space="preserve">Lei nº 13.303/2016 PE 03/2022 </v>
          </cell>
          <cell r="M271">
            <v>45104</v>
          </cell>
          <cell r="N271">
            <v>17300</v>
          </cell>
          <cell r="O271" t="str">
            <v>ENCERRADO</v>
          </cell>
        </row>
        <row r="272">
          <cell r="A272">
            <v>7060</v>
          </cell>
          <cell r="B272" t="str">
            <v>50900.000008/2021-33</v>
          </cell>
          <cell r="C272" t="str">
            <v>PRESTAÇÃO DE SERVIÇO DE MANUTENÇÃO CORRETIVA E PREVENTIVA NO SISTEMA DE TELEFONIA, COM FORNECIMENTO DE PEÇAS PARA O PORTO DE FORTALEZA</v>
          </cell>
          <cell r="D272" t="str">
            <v xml:space="preserve">2.290.040.000 - COMUNICAÇÕES </v>
          </cell>
          <cell r="E272" t="str">
            <v>SET SERVIÇOS ESPECIALIZADOS EM TELEINFORMATICA LTDA – EPP</v>
          </cell>
          <cell r="F272" t="str">
            <v>23.532.6177/0001-53</v>
          </cell>
          <cell r="G272" t="str">
            <v>06/2022</v>
          </cell>
          <cell r="I272" t="str">
            <v>DIAFIN</v>
          </cell>
          <cell r="J272" t="str">
            <v>CODINF</v>
          </cell>
          <cell r="K272">
            <v>44608</v>
          </cell>
          <cell r="L272" t="str">
            <v xml:space="preserve">Lei nº 13.303/2016 PE 029/2021 </v>
          </cell>
          <cell r="M272">
            <v>44987</v>
          </cell>
          <cell r="N272">
            <v>22800</v>
          </cell>
          <cell r="O272" t="str">
            <v>ENCERRADO</v>
          </cell>
        </row>
        <row r="273">
          <cell r="A273">
            <v>7061</v>
          </cell>
          <cell r="B273" t="str">
            <v>50900.000008/2021-33</v>
          </cell>
          <cell r="C273" t="str">
            <v>PRESTAÇÃO DE SERVIÇO DE MANUTENÇÃO CORRETIVA E PREVENTIVA NO SISTEMA DE TELEFONIA, COM FORNECIMENTO DE PEÇAS PARA O PORTO DE FORTALEZA</v>
          </cell>
          <cell r="D273" t="str">
            <v xml:space="preserve">2.290.040.000 - COMUNICAÇÕES </v>
          </cell>
          <cell r="E273" t="str">
            <v>SET SERVIÇOS ESPECIALIZADOS EM TELEINFORMATICA LTDA – EPP</v>
          </cell>
          <cell r="F273" t="str">
            <v>23.532.6177/0001-53</v>
          </cell>
          <cell r="G273" t="str">
            <v>06/2022</v>
          </cell>
          <cell r="H273" t="str">
            <v xml:space="preserve">1º ADITIVO DE CONTRATO 06/2022
</v>
          </cell>
          <cell r="I273" t="str">
            <v>DIAFIN</v>
          </cell>
          <cell r="J273" t="str">
            <v>CODINF</v>
          </cell>
          <cell r="K273">
            <v>44987</v>
          </cell>
          <cell r="L273" t="str">
            <v xml:space="preserve">Lei nº 13.303/2016 PE 029/2021 </v>
          </cell>
          <cell r="M273">
            <v>45353</v>
          </cell>
          <cell r="N273">
            <v>22800</v>
          </cell>
          <cell r="O273" t="str">
            <v>ENCERRADO</v>
          </cell>
        </row>
        <row r="274">
          <cell r="A274">
            <v>7062</v>
          </cell>
          <cell r="B274" t="str">
            <v>50900.000008/2021-33</v>
          </cell>
          <cell r="C274" t="str">
            <v>PRESTAÇÃO DE SERVIÇO DE MANUTENÇÃO CORRETIVA E PREVENTIVA NO SISTEMA DE TELEFONIA, COM FORNECIMENTO DE PEÇAS PARA O PORTO DE FORTALEZA</v>
          </cell>
          <cell r="D274" t="str">
            <v xml:space="preserve">2.290.040.000 - COMUNICAÇÕES </v>
          </cell>
          <cell r="E274" t="str">
            <v>SET SERVIÇOS ESPECIALIZADOS EM TELEINFORMATICA LTDA – EPP</v>
          </cell>
          <cell r="F274" t="str">
            <v>23.532.6177/0001-53</v>
          </cell>
          <cell r="G274" t="str">
            <v>06/2022</v>
          </cell>
          <cell r="H274" t="str">
            <v xml:space="preserve">2º ADITIVO DE CONTRATO 06/2022
</v>
          </cell>
          <cell r="I274" t="str">
            <v>DIAFIN</v>
          </cell>
          <cell r="J274" t="str">
            <v>CODINF</v>
          </cell>
          <cell r="K274">
            <v>45355</v>
          </cell>
          <cell r="L274" t="str">
            <v xml:space="preserve">Lei nº 13.303/2016 PE 029/2021 </v>
          </cell>
          <cell r="M274">
            <v>45718</v>
          </cell>
          <cell r="N274">
            <v>22800</v>
          </cell>
          <cell r="O274" t="str">
            <v>ENCERRADO</v>
          </cell>
        </row>
        <row r="275">
          <cell r="A275">
            <v>7063</v>
          </cell>
          <cell r="B275" t="str">
            <v>50900.000008/2021-33</v>
          </cell>
          <cell r="C275" t="str">
            <v>PRESTAÇÃO DE SERVIÇO DE MANUTENÇÃO CORRETIVA E PREVENTIVA NO SISTEMA DE TELEFONIA, COM FORNECIMENTO DE PEÇAS PARA O PORTO DE FORTALEZA</v>
          </cell>
          <cell r="D275" t="str">
            <v xml:space="preserve">2.290.040.000 - COMUNICAÇÕES </v>
          </cell>
          <cell r="E275" t="str">
            <v>SET SERVIÇOS ESPECIALIZADOS EM TELEINFORMATICA LTDA – EPP</v>
          </cell>
          <cell r="F275" t="str">
            <v>23.532.6177/0001-53</v>
          </cell>
          <cell r="G275" t="str">
            <v>06/2022</v>
          </cell>
          <cell r="H275" t="str">
            <v xml:space="preserve">3º ADITIVO DE CONTRATO 06/2022
</v>
          </cell>
          <cell r="I275" t="str">
            <v>DIAFIN</v>
          </cell>
          <cell r="J275" t="str">
            <v>CODINF</v>
          </cell>
          <cell r="K275">
            <v>45716</v>
          </cell>
          <cell r="L275" t="str">
            <v xml:space="preserve">Lei nº 13.303/2016 PE 029/2021 </v>
          </cell>
          <cell r="M275">
            <v>46083</v>
          </cell>
          <cell r="N275">
            <v>22800</v>
          </cell>
          <cell r="O275" t="str">
            <v>ENCERRADO</v>
          </cell>
        </row>
        <row r="276">
          <cell r="A276">
            <v>7064</v>
          </cell>
          <cell r="B276" t="str">
            <v>50900.000008/2021-33</v>
          </cell>
          <cell r="C276" t="str">
            <v>PRESTAÇÃO DE SERVIÇO DE MANUTENÇÃO CORRETIVA E PREVENTIVA NO SISTEMA DE TELEFONIA, COM FORNECIMENTO DE PEÇAS PARA O PORTO DE FORTALEZA</v>
          </cell>
          <cell r="D276" t="str">
            <v xml:space="preserve">2.290.040.000 - COMUNICAÇÕES </v>
          </cell>
          <cell r="E276" t="str">
            <v>SET SERVIÇOS ESPECIALIZADOS EM TELEINFORMATICA LTDA – EPP</v>
          </cell>
          <cell r="F276" t="str">
            <v>23.532.6177/0001-53</v>
          </cell>
          <cell r="G276" t="str">
            <v>06/2022</v>
          </cell>
          <cell r="H276" t="str">
            <v xml:space="preserve">4º ADITIVO DE CONTRATO 06/2022
</v>
          </cell>
          <cell r="I276" t="str">
            <v>DIAFIN</v>
          </cell>
          <cell r="J276" t="str">
            <v>CODINF</v>
          </cell>
          <cell r="K276">
            <v>46084</v>
          </cell>
          <cell r="L276" t="str">
            <v xml:space="preserve">Lei nº 13.303/2016 PE 029/2021 </v>
          </cell>
          <cell r="M276">
            <v>46448</v>
          </cell>
          <cell r="N276">
            <v>22800</v>
          </cell>
          <cell r="O276" t="str">
            <v>EM EXECUÇÃO</v>
          </cell>
        </row>
        <row r="277">
          <cell r="A277">
            <v>7070</v>
          </cell>
          <cell r="B277" t="str">
            <v>50900.000526/2021-57</v>
          </cell>
          <cell r="C277" t="str">
            <v>PRESTAÇÃO DE SERVIÇOS DE TERCEIRIZAÇÃO DE MÃO DE OBRA ESPECIALIZADA EM DESENVOLVIMENTO E MANUTENÇÃO DE SOFTWARES EM CONFORMIDADES COM AS NECESSIDADES DA COMPANHIA DOCAS DO CEARÁ</v>
          </cell>
          <cell r="D277" t="str">
            <v xml:space="preserve">2.205.900.000 - OUTROS SERVIÇOS DE TERCEIROS </v>
          </cell>
          <cell r="E277" t="str">
            <v>ENGESOFTWARE TECNOLOGIA S.A</v>
          </cell>
          <cell r="F277" t="str">
            <v>00.681.946/0001-60</v>
          </cell>
          <cell r="G277" t="str">
            <v>07/2022</v>
          </cell>
          <cell r="I277" t="str">
            <v xml:space="preserve">DIEGEP </v>
          </cell>
          <cell r="J277" t="str">
            <v>CODTEI</v>
          </cell>
          <cell r="K277">
            <v>44622</v>
          </cell>
          <cell r="L277" t="str">
            <v xml:space="preserve">Lei nº 13.303/2016 PE 034/2021 </v>
          </cell>
          <cell r="M277">
            <v>45395</v>
          </cell>
          <cell r="N277">
            <v>2541671.7599999998</v>
          </cell>
          <cell r="O277" t="str">
            <v>ENCERRADO</v>
          </cell>
        </row>
        <row r="278">
          <cell r="A278">
            <v>7071</v>
          </cell>
          <cell r="B278" t="str">
            <v>50900.000526/2021-57</v>
          </cell>
          <cell r="C278" t="str">
            <v>PRESTAÇÃO DE SERVIÇOS DE TERCEIRIZAÇÃO DE MÃO DE OBRA ESPECIALIZADA EM DESENVOLVIMENTO E MANUTENÇÃO DE SOFTWARES EM CONFORMIDADES COM AS NECESSIDADES DA COMPANHIA DOCAS DO CEARÁ</v>
          </cell>
          <cell r="D278" t="str">
            <v xml:space="preserve">2.205.900.000 - OUTROS SERVIÇOS DE TERCEIROS </v>
          </cell>
          <cell r="E278" t="str">
            <v>ENGESOFTWARE TECNOLOGIA S.A</v>
          </cell>
          <cell r="F278" t="str">
            <v>00.681.946/0001-60</v>
          </cell>
          <cell r="G278" t="str">
            <v>07/2022</v>
          </cell>
          <cell r="H278" t="str">
            <v xml:space="preserve">1º ADITIVO DE CONTRATO 07/2022
</v>
          </cell>
          <cell r="I278" t="str">
            <v xml:space="preserve">DIEGEP </v>
          </cell>
          <cell r="J278" t="str">
            <v>CODTEI</v>
          </cell>
          <cell r="K278">
            <v>44830</v>
          </cell>
          <cell r="L278" t="str">
            <v xml:space="preserve">Lei nº 13.303/2016 PE 034/2021 </v>
          </cell>
          <cell r="M278">
            <v>45395</v>
          </cell>
          <cell r="N278">
            <v>2797393.9199999999</v>
          </cell>
          <cell r="O278" t="str">
            <v>ENCERRADO</v>
          </cell>
        </row>
        <row r="279">
          <cell r="A279">
            <v>7072</v>
          </cell>
          <cell r="B279" t="str">
            <v>50900.000526/2021-57</v>
          </cell>
          <cell r="C279" t="str">
            <v>PRESTAÇÃO DE SERVIÇOS DE TERCEIRIZAÇÃO DE MÃO DE OBRA ESPECIALIZADA EM DESENVOLVIMENTO E MANUTENÇÃO DE SOFTWARES EM CONFORMIDADES COM AS NECESSIDADES DA COMPANHIA DOCAS DO CEARÁ</v>
          </cell>
          <cell r="D279" t="str">
            <v xml:space="preserve">2.205.900.000 - OUTROS SERVIÇOS DE TERCEIROS </v>
          </cell>
          <cell r="E279" t="str">
            <v>ENGESOFTWARE TECNOLOGIA S.A</v>
          </cell>
          <cell r="F279" t="str">
            <v>00.681.946/0001-60</v>
          </cell>
          <cell r="G279" t="str">
            <v>07/2022</v>
          </cell>
          <cell r="H279" t="str">
            <v xml:space="preserve">2º ADITIVO DE CONTRATO 07/2022
</v>
          </cell>
          <cell r="I279" t="str">
            <v xml:space="preserve">DIEGEP </v>
          </cell>
          <cell r="J279" t="str">
            <v>CODTEI</v>
          </cell>
          <cell r="K279">
            <v>45160</v>
          </cell>
          <cell r="L279" t="str">
            <v xml:space="preserve">Lei nº 13.303/2016 PE 034/2021 </v>
          </cell>
          <cell r="M279">
            <v>45395</v>
          </cell>
          <cell r="N279">
            <v>3056508.69</v>
          </cell>
          <cell r="O279" t="str">
            <v>ENCERRADO</v>
          </cell>
        </row>
        <row r="280">
          <cell r="A280">
            <v>7073</v>
          </cell>
          <cell r="B280" t="str">
            <v>50900.000526/2021-57</v>
          </cell>
          <cell r="C280" t="str">
            <v>PRESTAÇÃO DE SERVIÇOS DE TERCEIRIZAÇÃO DE MÃO DE OBRA ESPECIALIZADA EM DESENVOLVIMENTO E MANUTENÇÃO DE SOFTWARES EM CONFORMIDADES COM AS NECESSIDADES DA COMPANHIA DOCAS DO CEARÁ</v>
          </cell>
          <cell r="D280" t="str">
            <v xml:space="preserve">2.205.900.000 - OUTROS SERVIÇOS DE TERCEIROS </v>
          </cell>
          <cell r="E280" t="str">
            <v>ENGESOFTWARE TECNOLOGIA S.A</v>
          </cell>
          <cell r="F280" t="str">
            <v>00.681.946/0001-60</v>
          </cell>
          <cell r="G280" t="str">
            <v>07/2022</v>
          </cell>
          <cell r="H280" t="str">
            <v xml:space="preserve">3º ADITIVO DE CONTRATO 07/2022
</v>
          </cell>
          <cell r="I280" t="str">
            <v xml:space="preserve">DIEGEP </v>
          </cell>
          <cell r="J280" t="str">
            <v>CODTEI</v>
          </cell>
          <cell r="K280">
            <v>45348</v>
          </cell>
          <cell r="L280" t="str">
            <v xml:space="preserve">Lei nº 13.303/2016 PE 034/2021 </v>
          </cell>
          <cell r="M280">
            <v>45395</v>
          </cell>
          <cell r="N280">
            <v>3229237.11</v>
          </cell>
          <cell r="O280" t="str">
            <v>ENCERRADO</v>
          </cell>
        </row>
        <row r="281">
          <cell r="A281">
            <v>7074</v>
          </cell>
          <cell r="B281" t="str">
            <v>50900.000526/2021-57</v>
          </cell>
          <cell r="C281" t="str">
            <v>PRESTAÇÃO DE SERVIÇOS DE TERCEIRIZAÇÃO DE MÃO DE OBRA ESPECIALIZADA EM DESENVOLVIMENTO E MANUTENÇÃO DE SOFTWARES EM CONFORMIDADES COM AS NECESSIDADES DA COMPANHIA DOCAS DO CEARÁ</v>
          </cell>
          <cell r="D281" t="str">
            <v xml:space="preserve">2.205.900.000 - OUTROS SERVIÇOS DE TERCEIROS </v>
          </cell>
          <cell r="E281" t="str">
            <v>ENGESOFTWARE TECNOLOGIA S.A</v>
          </cell>
          <cell r="F281" t="str">
            <v>00.681.946/0001-60</v>
          </cell>
          <cell r="G281" t="str">
            <v>07/2022</v>
          </cell>
          <cell r="H281" t="str">
            <v xml:space="preserve">4º ADITIVO DE CONTRATO 07/2022
</v>
          </cell>
          <cell r="I281" t="str">
            <v xml:space="preserve">DIEGEP </v>
          </cell>
          <cell r="J281" t="str">
            <v>CODTEI</v>
          </cell>
          <cell r="K281">
            <v>45365</v>
          </cell>
          <cell r="L281" t="str">
            <v xml:space="preserve">Lei nº 13.303/2016 PE 034/2021 </v>
          </cell>
          <cell r="M281">
            <v>46126</v>
          </cell>
          <cell r="N281">
            <v>3686969.76</v>
          </cell>
          <cell r="O281" t="str">
            <v>ENCERRADO</v>
          </cell>
        </row>
        <row r="282">
          <cell r="A282">
            <v>7075</v>
          </cell>
          <cell r="B282" t="str">
            <v>50900.000526/2021-57</v>
          </cell>
          <cell r="C282" t="str">
            <v>PRESTAÇÃO DE SERVIÇOS DE TERCEIRIZAÇÃO DE MÃO DE OBRA ESPECIALIZADA EM DESENVOLVIMENTO E MANUTENÇÃO DE SOFTWARES EM CONFORMIDADES COM AS NECESSIDADES DA COMPANHIA DOCAS DO CEARÁ</v>
          </cell>
          <cell r="D282" t="str">
            <v xml:space="preserve">2.205.900.000 - OUTROS SERVIÇOS DE TERCEIROS </v>
          </cell>
          <cell r="E282" t="str">
            <v>ENGESOFTWARE TECNOLOGIA S.A</v>
          </cell>
          <cell r="F282" t="str">
            <v>00.681.946/0001-60</v>
          </cell>
          <cell r="G282" t="str">
            <v>07/2022</v>
          </cell>
          <cell r="H282" t="str">
            <v xml:space="preserve">5º ADITIVO DE CONTRATO 07/2022
</v>
          </cell>
          <cell r="I282" t="str">
            <v xml:space="preserve">DIEGEP </v>
          </cell>
          <cell r="J282" t="str">
            <v>CODTEI</v>
          </cell>
          <cell r="K282">
            <v>45687</v>
          </cell>
          <cell r="L282" t="str">
            <v xml:space="preserve">Lei nº 13.303/2016 PE 034/2021 </v>
          </cell>
          <cell r="M282">
            <v>46126</v>
          </cell>
          <cell r="N282">
            <v>3857645.28</v>
          </cell>
          <cell r="O282" t="str">
            <v>ENCERRADO</v>
          </cell>
        </row>
        <row r="283">
          <cell r="A283">
            <v>7076</v>
          </cell>
          <cell r="B283" t="str">
            <v>50900.000526/2021-57</v>
          </cell>
          <cell r="C283" t="str">
            <v>PRESTAÇÃO DE SERVIÇOS DE TERCEIRIZAÇÃO DE MÃO DE OBRA ESPECIALIZADA EM DESENVOLVIMENTO E MANUTENÇÃO DE SOFTWARES EM CONFORMIDADES COM AS NECESSIDADES DA COMPANHIA DOCAS DO CEARÁ</v>
          </cell>
          <cell r="D283" t="str">
            <v xml:space="preserve">2.205.900.000 - OUTROS SERVIÇOS DE TERCEIROS </v>
          </cell>
          <cell r="E283" t="str">
            <v>ENGESOFTWARE TECNOLOGIA S.A</v>
          </cell>
          <cell r="F283" t="str">
            <v>00.681.946/0001-60</v>
          </cell>
          <cell r="G283" t="str">
            <v>07/2022</v>
          </cell>
          <cell r="H283" t="str">
            <v xml:space="preserve">6º ADITIVO DE CONTRATO 07/2022
</v>
          </cell>
          <cell r="I283" t="str">
            <v xml:space="preserve">DIEGEP </v>
          </cell>
          <cell r="J283" t="str">
            <v>CODTEI</v>
          </cell>
          <cell r="K283">
            <v>46062</v>
          </cell>
          <cell r="L283" t="str">
            <v xml:space="preserve">Lei nº 13.303/2016 PE 034/2021 </v>
          </cell>
          <cell r="M283">
            <v>46521</v>
          </cell>
          <cell r="N283">
            <v>4051628.88</v>
          </cell>
          <cell r="O283" t="str">
            <v>EM EXECUÇÃO</v>
          </cell>
        </row>
        <row r="284">
          <cell r="A284">
            <v>7080</v>
          </cell>
          <cell r="B284" t="str">
            <v>50900.000197/2022-25</v>
          </cell>
          <cell r="C284" t="str">
            <v>PARTICIPAÇÃO DA CDC NA MISSÃO PORTUGAL DO BRASIL EXPORT 2022 – FÓRUM NACIONAL DE LOGÍSTICA E INFRAESTRUTURA PORTUÁRIA</v>
          </cell>
          <cell r="D284" t="str">
            <v>2.205.050.200 - PUBLICIDADE MERCADOLÓGICA</v>
          </cell>
          <cell r="E284" t="str">
            <v>CENTRO DE ESTUDOS EM LOGÍSTICA, TRANSPORTES E COMÉRCIO EXTERIOR DO BRASIL EXPORT - C.E.B.E. LTDA</v>
          </cell>
          <cell r="F284" t="str">
            <v>40.435.738/0001-04</v>
          </cell>
          <cell r="G284" t="str">
            <v>08/2022</v>
          </cell>
          <cell r="I284" t="str">
            <v>DIRCOM</v>
          </cell>
          <cell r="J284" t="str">
            <v>CODGEN</v>
          </cell>
          <cell r="K284">
            <v>44616</v>
          </cell>
          <cell r="L284" t="str">
            <v>Lei 13.303/2016 INEXIGIBILIDADE DE LICITAÇÃO</v>
          </cell>
          <cell r="M284">
            <v>44643</v>
          </cell>
          <cell r="N284">
            <v>15000</v>
          </cell>
          <cell r="O284" t="str">
            <v>ENCERRADO</v>
          </cell>
        </row>
        <row r="285">
          <cell r="A285">
            <v>7090</v>
          </cell>
          <cell r="B285" t="str">
            <v>50900.000381/2021-94</v>
          </cell>
          <cell r="C285" t="str">
            <v>AQUISIÇÃO E A INSTALAÇÃO DE CLIMATIZADORES SELF CONTAINED DE PRECISÃO PARA A COMPANHIA DOCAS DO CEARÁ</v>
          </cell>
          <cell r="D285" t="str">
            <v>26.122.0035.4101.0023 - MANUTENÇÃO E ADEQUAÇÃO DE BENS IMÓVEIS</v>
          </cell>
          <cell r="E285" t="str">
            <v>ECOMIX EMPREENDIMENTOS E SERVIÇOS LTDA</v>
          </cell>
          <cell r="F285" t="str">
            <v>35.142.735/0001-34</v>
          </cell>
          <cell r="G285" t="str">
            <v>09/2022</v>
          </cell>
          <cell r="I285" t="str">
            <v>DIEGEP</v>
          </cell>
          <cell r="J285" t="str">
            <v>CODMAN</v>
          </cell>
          <cell r="K285">
            <v>44624</v>
          </cell>
          <cell r="L285" t="str">
            <v>Lei 13.303/2016 CONTRATAÇÃO DIRETA DISPENSA DE LICITAÇÃO</v>
          </cell>
          <cell r="M285">
            <v>44788</v>
          </cell>
          <cell r="N285">
            <v>185000</v>
          </cell>
          <cell r="O285" t="str">
            <v>ENCERRADO</v>
          </cell>
        </row>
        <row r="286">
          <cell r="A286">
            <v>7100</v>
          </cell>
          <cell r="B286" t="str">
            <v>50900.001125/2021-14</v>
          </cell>
          <cell r="C286" t="str">
            <v>PRESTAÇÃO DE SERVIÇOS DE ENGENHARIA, DESTINADO A ADAPTAÇÃO DE GALPÃO DA CDC, COM FORNECIMENTO DE MATERIAIS ELÉTRICOS E DE LÓGICA, PARA IMPLANTAÇÃO DE DEPÓSITO COM VISTORIA REMOTA DA RECEITA FEDERAL DO BRASIL – RFB</v>
          </cell>
          <cell r="D286" t="str">
            <v>26.122.0035.4101.0023 - MANUTENÇÃO E ADEQUAÇÃO DE BENS IMÓVEIS</v>
          </cell>
          <cell r="E286" t="str">
            <v>CONSTRUTORA ELOS LTDA</v>
          </cell>
          <cell r="F286" t="str">
            <v>05.217.104/0001-76</v>
          </cell>
          <cell r="G286" t="str">
            <v>10/2022</v>
          </cell>
          <cell r="I286" t="str">
            <v>DIEGEP</v>
          </cell>
          <cell r="J286" t="str">
            <v>CODFIN</v>
          </cell>
          <cell r="K286">
            <v>44630</v>
          </cell>
          <cell r="L286" t="str">
            <v>Lei 13.303/2016 CONTRATAÇÃO DIRETA DISPENSA DE LICITAÇÃO</v>
          </cell>
          <cell r="M286">
            <v>44739</v>
          </cell>
          <cell r="N286">
            <v>73106.61</v>
          </cell>
          <cell r="O286" t="str">
            <v>ENCERRADO</v>
          </cell>
        </row>
        <row r="287">
          <cell r="A287">
            <v>7101</v>
          </cell>
          <cell r="B287" t="str">
            <v>50900.001125/2021-14</v>
          </cell>
          <cell r="C287" t="str">
            <v>PRESTAÇÃO DE SERVIÇOS DE ENGENHARIA, DESTINADO A ADAPTAÇÃO DE GALPÃO DA CDC, COM FORNECIMENTO DE MATERIAIS ELÉTRICOS E DE LÓGICA, PARA IMPLANTAÇÃO DE DEPÓSITO COM VISTORIA REMOTA DA RECEITA FEDERAL DO BRASIL – RFB</v>
          </cell>
          <cell r="D287" t="str">
            <v>26.122.0035.4101.0023 - MANUTENÇÃO E ADEQUAÇÃO DE BENS IMÓVEIS</v>
          </cell>
          <cell r="E287" t="str">
            <v>CONSTRUTORA ELOS LTDA</v>
          </cell>
          <cell r="F287" t="str">
            <v>05.217.104/0001-76</v>
          </cell>
          <cell r="G287" t="str">
            <v>10/2022</v>
          </cell>
          <cell r="H287" t="str">
            <v xml:space="preserve">1º ADITIVO DE CONTRATO 10/2022
</v>
          </cell>
          <cell r="I287" t="str">
            <v>DIEGEP</v>
          </cell>
          <cell r="J287" t="str">
            <v>CODFIN</v>
          </cell>
          <cell r="K287">
            <v>44739</v>
          </cell>
          <cell r="L287" t="str">
            <v>Lei 13.303/2016 CONTRATAÇÃO DIRETA DISPENSA DE LICITAÇÃO</v>
          </cell>
          <cell r="M287">
            <v>44784</v>
          </cell>
          <cell r="N287">
            <v>26787.5</v>
          </cell>
          <cell r="O287" t="str">
            <v>ENCERRADO</v>
          </cell>
        </row>
        <row r="288">
          <cell r="A288">
            <v>7110</v>
          </cell>
          <cell r="B288" t="str">
            <v>50900.000917/2021-71</v>
          </cell>
          <cell r="C288" t="str">
            <v>SERVIÇO DE MANUTENÇÃO DAS INSTALAÇÕES CIVIS E PREDIAIS DO PORTO DE FORTALEZA</v>
          </cell>
          <cell r="D288" t="str">
            <v xml:space="preserve">2.205.900.000 - OUTROS SERVIÇOS DE TERCEIROS </v>
          </cell>
          <cell r="E288" t="str">
            <v>CONSTRUTORA ELOS LTDA</v>
          </cell>
          <cell r="F288" t="str">
            <v>05.217.104/0001-76</v>
          </cell>
          <cell r="G288" t="str">
            <v>11/2022</v>
          </cell>
          <cell r="I288" t="str">
            <v>DIEGEP</v>
          </cell>
          <cell r="J288" t="str">
            <v>CODFIN</v>
          </cell>
          <cell r="K288">
            <v>44630</v>
          </cell>
          <cell r="L288" t="str">
            <v xml:space="preserve">Lei 13.303/2016 DISPENSA DE LICITAÇÃO - EMERGENCIAL </v>
          </cell>
          <cell r="M288">
            <v>44815</v>
          </cell>
          <cell r="N288">
            <v>1158839.8400000001</v>
          </cell>
          <cell r="O288" t="str">
            <v>ENCERRADO</v>
          </cell>
        </row>
        <row r="289">
          <cell r="A289">
            <v>7120</v>
          </cell>
          <cell r="B289" t="str">
            <v>50900.000161/2021-61</v>
          </cell>
          <cell r="C289" t="str">
            <v>AQUISIÇÃO DE UNIFORMES (VESTUÁRIO) PARA A GUARDA PORTUÁRIA (LOTE 01) DA COMPANHIA DOCAS DO CEARÁ</v>
          </cell>
          <cell r="D289" t="str">
            <v xml:space="preserve">2.205.900.000 - OUTROS SERVIÇOS DE TERCEIROS </v>
          </cell>
          <cell r="E289" t="str">
            <v>PROT - SERVIS INDÚSTRIA COMERCIO E PRESTAÇÃO DE SERVIÇOS LTDA</v>
          </cell>
          <cell r="F289" t="str">
            <v>00.082.824/0001-58</v>
          </cell>
          <cell r="G289" t="str">
            <v>12/2022</v>
          </cell>
          <cell r="I289" t="str">
            <v>DIRPRE</v>
          </cell>
          <cell r="J289" t="str">
            <v xml:space="preserve">CODGUA </v>
          </cell>
          <cell r="K289">
            <v>44641</v>
          </cell>
          <cell r="L289" t="str">
            <v xml:space="preserve">Lei nº 13.303/2016 PE 031/2021 </v>
          </cell>
          <cell r="M289">
            <v>45083</v>
          </cell>
          <cell r="N289">
            <v>9699.9</v>
          </cell>
          <cell r="O289" t="str">
            <v>ENCERRADO</v>
          </cell>
        </row>
        <row r="290">
          <cell r="A290">
            <v>7130</v>
          </cell>
          <cell r="B290" t="str">
            <v>50900.001184/2021-92</v>
          </cell>
          <cell r="C290" t="str">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ell>
          <cell r="D290" t="str">
            <v xml:space="preserve">2.205.900.000 - OUTROS SERVIÇOS DE TERCEIROS </v>
          </cell>
          <cell r="E290" t="str">
            <v>BANCO DO BRASIL S/A</v>
          </cell>
          <cell r="F290" t="str">
            <v>00.000.000/0001-91</v>
          </cell>
          <cell r="G290" t="str">
            <v>13/2022</v>
          </cell>
          <cell r="I290" t="str">
            <v>DIRPRE</v>
          </cell>
          <cell r="J290" t="str">
            <v>CODCOL</v>
          </cell>
          <cell r="K290">
            <v>44659</v>
          </cell>
          <cell r="L290" t="str">
            <v>Lei 13.303/2016 CONTRATAÇÃO DIRETA DISPENSA DE LICITAÇÃO</v>
          </cell>
          <cell r="M290">
            <v>45024</v>
          </cell>
          <cell r="N290">
            <v>5000</v>
          </cell>
          <cell r="O290" t="str">
            <v>ENCERRADO</v>
          </cell>
        </row>
        <row r="291">
          <cell r="A291">
            <v>7131</v>
          </cell>
          <cell r="B291" t="str">
            <v>50900.001184/2021-92</v>
          </cell>
          <cell r="C291" t="str">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ell>
          <cell r="D291" t="str">
            <v xml:space="preserve">2.205.900.000 - OUTROS SERVIÇOS DE TERCEIROS </v>
          </cell>
          <cell r="E291" t="str">
            <v>BANCO DO BRASIL S/A</v>
          </cell>
          <cell r="F291" t="str">
            <v>00.000.000/0001-91</v>
          </cell>
          <cell r="G291" t="str">
            <v>13/2022</v>
          </cell>
          <cell r="H291" t="str">
            <v xml:space="preserve">1º ADITIVO DE CONTRATO 13/2022
</v>
          </cell>
          <cell r="I291" t="str">
            <v>DIRPRE</v>
          </cell>
          <cell r="J291" t="str">
            <v>CODCOL</v>
          </cell>
          <cell r="K291">
            <v>45007</v>
          </cell>
          <cell r="L291" t="str">
            <v>Lei 13.303/2016 CONTRATAÇÃO DIRETA DISPENSA DE LICITAÇÃO</v>
          </cell>
          <cell r="M291">
            <v>45389</v>
          </cell>
          <cell r="N291">
            <v>5000</v>
          </cell>
          <cell r="O291" t="str">
            <v>ENCERRADO</v>
          </cell>
        </row>
        <row r="292">
          <cell r="A292">
            <v>7140</v>
          </cell>
          <cell r="B292" t="str">
            <v>50900.000231/2022-61</v>
          </cell>
          <cell r="C292" t="str">
            <v> AQUISIÇÃO DE LICENÇA DE MÓDULO DE SOFTWARE E-SOCIAL/SST COM MANUTENÇÃO DO SISTEMA E SUPORTE</v>
          </cell>
          <cell r="D292" t="str">
            <v xml:space="preserve">2.205.900.000 - OUTROS SERVIÇOS DE TERCEIROS </v>
          </cell>
          <cell r="E292" t="str">
            <v>FORTES TECNOLOGIA EM SISTEMAS LTDA</v>
          </cell>
          <cell r="F292" t="str">
            <v>63.542.443/0001-24</v>
          </cell>
          <cell r="G292" t="str">
            <v>14/2022</v>
          </cell>
          <cell r="I292" t="str">
            <v>DIRCOM</v>
          </cell>
          <cell r="J292" t="str">
            <v>CODSMS</v>
          </cell>
          <cell r="K292">
            <v>44656</v>
          </cell>
          <cell r="L292" t="str">
            <v>Lei 13.303/2016 CONTRATAÇÃO DIRETA DISPENSA DE LICITAÇÃO</v>
          </cell>
          <cell r="M292">
            <v>45027</v>
          </cell>
          <cell r="N292">
            <v>9900</v>
          </cell>
          <cell r="O292" t="str">
            <v>ENCERRADO</v>
          </cell>
        </row>
        <row r="293">
          <cell r="A293">
            <v>7141</v>
          </cell>
          <cell r="B293" t="str">
            <v>50900.000231/2022-61</v>
          </cell>
          <cell r="C293" t="str">
            <v> AQUISIÇÃO DE LICENÇA DE MÓDULO DE SOFTWARE E-SOCIAL/SST COM MANUTENÇÃO DO SISTEMA E SUPORTE</v>
          </cell>
          <cell r="D293" t="str">
            <v xml:space="preserve">2.205.900.000 - OUTROS SERVIÇOS DE TERCEIROS </v>
          </cell>
          <cell r="E293" t="str">
            <v>FORTES TECNOLOGIA EM SISTEMAS LTDA</v>
          </cell>
          <cell r="F293" t="str">
            <v>63.542.443/0001-24</v>
          </cell>
          <cell r="G293" t="str">
            <v>14/2022</v>
          </cell>
          <cell r="H293" t="str">
            <v xml:space="preserve">1º ADITIVO DE CONTRATO 14/2022
</v>
          </cell>
          <cell r="I293" t="str">
            <v>DIRCOM</v>
          </cell>
          <cell r="J293" t="str">
            <v>CODSMS</v>
          </cell>
          <cell r="K293">
            <v>45015</v>
          </cell>
          <cell r="L293" t="str">
            <v>Lei 13.303/2016 CONTRATAÇÃO DIRETA DISPENSA DE LICITAÇÃO</v>
          </cell>
          <cell r="M293">
            <v>45393</v>
          </cell>
          <cell r="N293">
            <v>5400</v>
          </cell>
          <cell r="O293" t="str">
            <v>ENCERRADO</v>
          </cell>
        </row>
        <row r="294">
          <cell r="A294">
            <v>7142</v>
          </cell>
          <cell r="B294" t="str">
            <v>50900.000231/2022-61</v>
          </cell>
          <cell r="C294" t="str">
            <v> AQUISIÇÃO DE LICENÇA DE MÓDULO DE SOFTWARE E-SOCIAL/SST COM MANUTENÇÃO DO SISTEMA E SUPORTE</v>
          </cell>
          <cell r="D294" t="str">
            <v xml:space="preserve">2.205.900.000 - OUTROS SERVIÇOS DE TERCEIROS </v>
          </cell>
          <cell r="E294" t="str">
            <v>FORTES TECNOLOGIA EM SISTEMAS LTDA</v>
          </cell>
          <cell r="F294" t="str">
            <v>63.542.443/0001-24</v>
          </cell>
          <cell r="G294" t="str">
            <v>14/2022</v>
          </cell>
          <cell r="H294" t="str">
            <v xml:space="preserve">2º ADITIVO DE CONTRATO 14/2022
</v>
          </cell>
          <cell r="I294" t="str">
            <v>DIRCOM</v>
          </cell>
          <cell r="J294" t="str">
            <v>CODSMS</v>
          </cell>
          <cell r="K294">
            <v>45393</v>
          </cell>
          <cell r="L294" t="str">
            <v>Lei 13.303/2016 CONTRATAÇÃO DIRETA DISPENSA DE LICITAÇÃO</v>
          </cell>
          <cell r="M294">
            <v>45758</v>
          </cell>
          <cell r="N294">
            <v>5400</v>
          </cell>
          <cell r="O294" t="str">
            <v>ENCERRADO</v>
          </cell>
        </row>
        <row r="295">
          <cell r="A295">
            <v>7143</v>
          </cell>
          <cell r="B295" t="str">
            <v>50900.000231/2022-61</v>
          </cell>
          <cell r="C295" t="str">
            <v> AQUISIÇÃO DE LICENÇA DE MÓDULO DE SOFTWARE E-SOCIAL/SST COM MANUTENÇÃO DO SISTEMA E SUPORTE</v>
          </cell>
          <cell r="D295" t="str">
            <v xml:space="preserve">2.205.900.000 - OUTROS SERVIÇOS DE TERCEIROS </v>
          </cell>
          <cell r="E295" t="str">
            <v>FORTES TECNOLOGIA EM SISTEMAS LTDA</v>
          </cell>
          <cell r="F295" t="str">
            <v>63.542.443/0001-24</v>
          </cell>
          <cell r="G295" t="str">
            <v>14/2022</v>
          </cell>
          <cell r="H295" t="str">
            <v xml:space="preserve">3º ADITIVO DE CONTRATO 14/2022
</v>
          </cell>
          <cell r="I295" t="str">
            <v>DIRCOM</v>
          </cell>
          <cell r="J295" t="str">
            <v>CODSMS</v>
          </cell>
          <cell r="K295">
            <v>45702</v>
          </cell>
          <cell r="L295" t="str">
            <v>Lei 13.303/2016 CONTRATAÇÃO DIRETA DISPENSA DE LICITAÇÃO</v>
          </cell>
          <cell r="M295">
            <v>46124</v>
          </cell>
          <cell r="N295">
            <v>5400</v>
          </cell>
          <cell r="O295" t="str">
            <v>ENCERRADO</v>
          </cell>
        </row>
        <row r="296">
          <cell r="A296">
            <v>7144</v>
          </cell>
          <cell r="B296" t="str">
            <v>50900.000231/2022-61</v>
          </cell>
          <cell r="C296" t="str">
            <v> AQUISIÇÃO DE LICENÇA DE MÓDULO DE SOFTWARE E-SOCIAL/SST COM MANUTENÇÃO DO SISTEMA E SUPORTE</v>
          </cell>
          <cell r="D296" t="str">
            <v xml:space="preserve">2.205.900.000 - OUTROS SERVIÇOS DE TERCEIROS </v>
          </cell>
          <cell r="E296" t="str">
            <v>FORTES TECNOLOGIA EM SISTEMAS LTDA</v>
          </cell>
          <cell r="F296" t="str">
            <v>63.542.443/0001-24</v>
          </cell>
          <cell r="G296" t="str">
            <v>14/2022</v>
          </cell>
          <cell r="H296" t="str">
            <v xml:space="preserve">4º ADITIVO DE CONTRATO 14/2022
</v>
          </cell>
          <cell r="I296" t="str">
            <v>DIRCOM</v>
          </cell>
          <cell r="J296" t="str">
            <v>CODSMS</v>
          </cell>
          <cell r="K296">
            <v>46057</v>
          </cell>
          <cell r="L296" t="str">
            <v>Lei 13.303/2016 CONTRATAÇÃO DIRETA DISPENSA DE LICITAÇÃO</v>
          </cell>
          <cell r="M296">
            <v>46488</v>
          </cell>
          <cell r="N296">
            <v>5863.44</v>
          </cell>
          <cell r="O296" t="str">
            <v>EM EXECUÇÃO</v>
          </cell>
        </row>
        <row r="297">
          <cell r="A297">
            <v>7150</v>
          </cell>
          <cell r="B297" t="str">
            <v>50900.000220/2022-81</v>
          </cell>
          <cell r="C297" t="str">
            <v>PRESTAÇÃO DE SERVIÇOS DE SUPORTE LICITATÓRIO E JURÍDICO</v>
          </cell>
          <cell r="D297" t="str">
            <v xml:space="preserve">2.205.900.000 - OUTROS SERVIÇOS DE TERCEIROS </v>
          </cell>
          <cell r="E297" t="str">
            <v>ZÊNITE INFORMAÇÃO E CONSULTORIA S.A</v>
          </cell>
          <cell r="F297" t="str">
            <v>86.781.069/0001-15</v>
          </cell>
          <cell r="G297" t="str">
            <v>15/2022</v>
          </cell>
          <cell r="I297" t="str">
            <v>DIRPRE</v>
          </cell>
          <cell r="J297" t="str">
            <v>CODJUR</v>
          </cell>
          <cell r="K297">
            <v>44663</v>
          </cell>
          <cell r="L297" t="str">
            <v>Lei 13.303/2016 INEXIGIBILIDADE DE LICITAÇÃO</v>
          </cell>
          <cell r="M297">
            <v>45041</v>
          </cell>
          <cell r="N297">
            <v>21900</v>
          </cell>
          <cell r="O297" t="str">
            <v>ENCERRADO</v>
          </cell>
        </row>
        <row r="298">
          <cell r="A298">
            <v>7151</v>
          </cell>
          <cell r="B298" t="str">
            <v>50900.000220/2022-81</v>
          </cell>
          <cell r="C298" t="str">
            <v>PRESTAÇÃO DE SERVIÇOS DE SUPORTE LICITATÓRIO E JURÍDICO</v>
          </cell>
          <cell r="D298" t="str">
            <v xml:space="preserve">2.205.900.000 - OUTROS SERVIÇOS DE TERCEIROS </v>
          </cell>
          <cell r="E298" t="str">
            <v>ZÊNITE INFORMAÇÃO E CONSULTORIA S.A</v>
          </cell>
          <cell r="F298" t="str">
            <v>86.781.069/0001-15</v>
          </cell>
          <cell r="G298" t="str">
            <v>15/2022</v>
          </cell>
          <cell r="H298" t="str">
            <v xml:space="preserve">1º ADITIVO DE CONTRATO 15/2022
</v>
          </cell>
          <cell r="I298" t="str">
            <v>DIRPRE</v>
          </cell>
          <cell r="J298" t="str">
            <v>CODJUR</v>
          </cell>
          <cell r="K298">
            <v>45040</v>
          </cell>
          <cell r="L298" t="str">
            <v>Lei 13.303/2016 INEXIGIBILIDADE DE LICITAÇÃO</v>
          </cell>
          <cell r="M298">
            <v>45407</v>
          </cell>
          <cell r="N298">
            <v>21900</v>
          </cell>
          <cell r="O298" t="str">
            <v>ENCERRADO</v>
          </cell>
        </row>
        <row r="299">
          <cell r="A299">
            <v>7160</v>
          </cell>
          <cell r="B299" t="str">
            <v>50900.000592/2020-46</v>
          </cell>
          <cell r="C299" t="str">
            <v>AQUISIÇÃO DE DISJUNTORES E BUCHAS DE PASSAGEM PARA AS SUBESTAÇÕES ELÉTRICAS (LOTES 01 E 02), PARA A COMPANHIA DOCAS DO CEARÁ</v>
          </cell>
          <cell r="D299" t="str">
            <v>26.122.0035.4101.0023 - MANUTENÇÃO E ADEQUAÇÃO DE BENS IMÓVEIS</v>
          </cell>
          <cell r="E299" t="str">
            <v>FABIANA D. CARVALHO LTDA</v>
          </cell>
          <cell r="F299" t="str">
            <v>35.322.200/0001-45</v>
          </cell>
          <cell r="G299" t="str">
            <v>16/2022</v>
          </cell>
          <cell r="I299" t="str">
            <v>DIEGEP</v>
          </cell>
          <cell r="J299" t="str">
            <v>CODMAN</v>
          </cell>
          <cell r="K299">
            <v>44658</v>
          </cell>
          <cell r="L299" t="str">
            <v xml:space="preserve">Lei nº 13.303/2016 PE 08/2022 </v>
          </cell>
          <cell r="M299">
            <v>44725</v>
          </cell>
          <cell r="N299">
            <v>298753.89</v>
          </cell>
          <cell r="O299" t="str">
            <v>ENCERRADO</v>
          </cell>
        </row>
        <row r="300">
          <cell r="A300">
            <v>7170</v>
          </cell>
          <cell r="B300" t="str">
            <v>50900.000095/2022-18</v>
          </cell>
          <cell r="C300" t="str">
            <v>PARTICIPAÇÃO DA CDC NO BRASIL EXPORT 2022 - FÓRUM NACIONAL DE LOGÍSTICA E INFRAESTRUTURA PORTUÁRIA</v>
          </cell>
          <cell r="D300" t="str">
            <v xml:space="preserve">2.205.050.200 - PUBLICIDADE MERCADOLÓGICA  </v>
          </cell>
          <cell r="E300" t="str">
            <v>CENTRO DE ESTUDOS EM LOGÍSTICA, TRANSPORTES E COMÉRCIO EXTERIOR DO BRASIL EXPORT - C.E.B.E. LTDA</v>
          </cell>
          <cell r="F300" t="str">
            <v>40.435.738/0001-04</v>
          </cell>
          <cell r="G300" t="str">
            <v>17/2022</v>
          </cell>
          <cell r="I300" t="str">
            <v>DIRCOM</v>
          </cell>
          <cell r="J300" t="str">
            <v>CODGEN</v>
          </cell>
          <cell r="K300">
            <v>44663</v>
          </cell>
          <cell r="L300" t="str">
            <v>Lei 13.303/2016 INEXIGIBILIDADE DE LICITAÇÃO</v>
          </cell>
          <cell r="M300">
            <v>44758</v>
          </cell>
          <cell r="N300">
            <v>62000</v>
          </cell>
          <cell r="O300" t="str">
            <v>ENCERRADO</v>
          </cell>
        </row>
        <row r="301">
          <cell r="A301">
            <v>7180</v>
          </cell>
          <cell r="B301" t="str">
            <v>50900.001112/2021-45</v>
          </cell>
          <cell r="C301" t="str">
            <v>AQUISIÇÃO DE BATERIAS AUTOMOTIVAS, PARA A COMPANHIA DOCAS DO CEARÁ</v>
          </cell>
          <cell r="D301" t="str">
            <v xml:space="preserve">2.204.039.000 - DEMAIS </v>
          </cell>
          <cell r="E301" t="str">
            <v>M J B TORRES BATERIAS – ME</v>
          </cell>
          <cell r="F301" t="str">
            <v>23.485.274/0001-13</v>
          </cell>
          <cell r="G301" t="str">
            <v>18/2022</v>
          </cell>
          <cell r="I301" t="str">
            <v>DIEGEP</v>
          </cell>
          <cell r="J301" t="str">
            <v>CODINF</v>
          </cell>
          <cell r="K301">
            <v>44691</v>
          </cell>
          <cell r="L301" t="str">
            <v>Lei 13.303/2016 CONTRATAÇÃO DIRETA DISPENSA DE LICITAÇÃO</v>
          </cell>
          <cell r="M301">
            <v>45082</v>
          </cell>
          <cell r="N301">
            <v>4920</v>
          </cell>
          <cell r="O301" t="str">
            <v>ENCERRADO</v>
          </cell>
        </row>
        <row r="302">
          <cell r="A302">
            <v>7190</v>
          </cell>
          <cell r="B302" t="str">
            <v>50900.001099/2021-24</v>
          </cell>
          <cell r="C302" t="str">
            <v>CONTRATAÇÃO DE EMPRESA PARA PRESTAÇÃO DE SERVIÇOS DE VIGILÂNCIA PATRIMONIAL, ARMADA E DESARMADA, 24HS, COM DEDICAÇÃO DE MÃO DE OBRA E FORNECIMENTO DE ITENS NECESSÁRIOS À EXECUÇÃO, PARA ATENDER ÀS NECESSIDADES DA COMPANHIA DOCAS DO CEARÁ</v>
          </cell>
          <cell r="D302" t="str">
            <v xml:space="preserve">2.205.040.000 - VIGILÂNCIA E SEGURANÇA  </v>
          </cell>
          <cell r="E302" t="str">
            <v>INTERFORT SEGURANÇA DE VALORES LTDA</v>
          </cell>
          <cell r="F302" t="str">
            <v>04.008.185/0006-46</v>
          </cell>
          <cell r="G302" t="str">
            <v>19/2022</v>
          </cell>
          <cell r="I302" t="str">
            <v>DIRPRE</v>
          </cell>
          <cell r="J302" t="str">
            <v>CODGUAR</v>
          </cell>
          <cell r="K302">
            <v>44705</v>
          </cell>
          <cell r="L302" t="str">
            <v xml:space="preserve">Lei nº 13.303/2016 PE 09/2022 </v>
          </cell>
          <cell r="M302">
            <v>45085</v>
          </cell>
          <cell r="N302">
            <v>5605484.2800000003</v>
          </cell>
          <cell r="O302" t="str">
            <v>ENCERRADO</v>
          </cell>
        </row>
        <row r="303">
          <cell r="A303">
            <v>7191</v>
          </cell>
          <cell r="B303" t="str">
            <v>50900.001099/2021-24</v>
          </cell>
          <cell r="C303" t="str">
            <v>CONTRATAÇÃO DE EMPRESA PARA PRESTAÇÃO DE SERVIÇOS DE VIGILÂNCIA PATRIMONIAL, ARMADA E DESARMADA, 24HS, COM DEDICAÇÃO DE MÃO DE OBRA E FORNECIMENTO DE ITENS NECESSÁRIOS À EXECUÇÃO, PARA ATENDER ÀS NECESSIDADES DA COMPANHIA DOCAS DO CEARÁ</v>
          </cell>
          <cell r="D303" t="str">
            <v xml:space="preserve">2.205.040.000 - VIGILÂNCIA E SEGURANÇA  </v>
          </cell>
          <cell r="E303" t="str">
            <v>INTERFORT SEGURANÇA DE VALORES LTDA</v>
          </cell>
          <cell r="F303" t="str">
            <v>04.008.185/0006-46</v>
          </cell>
          <cell r="G303" t="str">
            <v>19/2022</v>
          </cell>
          <cell r="H303" t="str">
            <v xml:space="preserve">1º ADITIVO DE CONTRATO 19/2022
</v>
          </cell>
          <cell r="I303" t="str">
            <v>DIRPRE</v>
          </cell>
          <cell r="J303" t="str">
            <v>CODGUAR</v>
          </cell>
          <cell r="K303">
            <v>44861</v>
          </cell>
          <cell r="L303" t="str">
            <v xml:space="preserve">Lei nº 13.303/2016 PE 09/2022 </v>
          </cell>
          <cell r="M303">
            <v>45085</v>
          </cell>
          <cell r="N303">
            <v>6157860.4800000004</v>
          </cell>
          <cell r="O303" t="str">
            <v>ENCERRADO</v>
          </cell>
        </row>
        <row r="304">
          <cell r="A304">
            <v>7192</v>
          </cell>
          <cell r="B304" t="str">
            <v>50900.001099/2021-24</v>
          </cell>
          <cell r="C304" t="str">
            <v>CONTRATAÇÃO DE EMPRESA PARA PRESTAÇÃO DE SERVIÇOS DE VIGILÂNCIA PATRIMONIAL, ARMADA E DESARMADA, 24HS, COM DEDICAÇÃO DE MÃO DE OBRA E FORNECIMENTO DE ITENS NECESSÁRIOS À EXECUÇÃO, PARA ATENDER ÀS NECESSIDADES DA COMPANHIA DOCAS DO CEARÁ</v>
          </cell>
          <cell r="D304" t="str">
            <v xml:space="preserve">2.205.040.000 - VIGILÂNCIA E SEGURANÇA  </v>
          </cell>
          <cell r="E304" t="str">
            <v>INTERFORT SEGURANÇA DE VALORES LTDA</v>
          </cell>
          <cell r="F304" t="str">
            <v>04.008.185/0006-46</v>
          </cell>
          <cell r="G304" t="str">
            <v>19/2022</v>
          </cell>
          <cell r="H304" t="str">
            <v xml:space="preserve">2º ADITIVO DE CONTRATO 19/2022
</v>
          </cell>
          <cell r="I304" t="str">
            <v>DIRPRE</v>
          </cell>
          <cell r="J304" t="str">
            <v>CODGUAR</v>
          </cell>
          <cell r="K304">
            <v>44769</v>
          </cell>
          <cell r="L304" t="str">
            <v xml:space="preserve">Lei nº 13.303/2016 PE 09/2022 </v>
          </cell>
          <cell r="M304">
            <v>45451</v>
          </cell>
          <cell r="N304">
            <v>6157860.4800000004</v>
          </cell>
          <cell r="O304" t="str">
            <v>ENCERRADO</v>
          </cell>
        </row>
        <row r="305">
          <cell r="A305">
            <v>7193</v>
          </cell>
          <cell r="B305" t="str">
            <v>50900.001099/2021-24</v>
          </cell>
          <cell r="C305" t="str">
            <v>CONTRATAÇÃO DE EMPRESA PARA PRESTAÇÃO DE SERVIÇOS DE VIGILÂNCIA PATRIMONIAL, ARMADA E DESARMADA, 24HS, COM DEDICAÇÃO DE MÃO DE OBRA E FORNECIMENTO DE ITENS NECESSÁRIOS À EXECUÇÃO, PARA ATENDER ÀS NECESSIDADES DA COMPANHIA DOCAS DO CEARÁ</v>
          </cell>
          <cell r="D305" t="str">
            <v xml:space="preserve">2.205.040.000 - VIGILÂNCIA E SEGURANÇA  </v>
          </cell>
          <cell r="E305" t="str">
            <v>INTERFORT SEGURANÇA DE VALORES LTDA</v>
          </cell>
          <cell r="F305" t="str">
            <v>04.008.185/0006-46</v>
          </cell>
          <cell r="G305" t="str">
            <v>19/2022</v>
          </cell>
          <cell r="H305" t="str">
            <v xml:space="preserve">3º ADITIVO DE CONTRATO 19/2022
</v>
          </cell>
          <cell r="I305" t="str">
            <v>DIRPRE</v>
          </cell>
          <cell r="J305" t="str">
            <v>CODGUAR</v>
          </cell>
          <cell r="K305">
            <v>45371</v>
          </cell>
          <cell r="L305" t="str">
            <v xml:space="preserve">Lei nº 13.303/2016 PE 09/2022 </v>
          </cell>
          <cell r="M305">
            <v>45451</v>
          </cell>
          <cell r="N305">
            <v>6556898.5199999996</v>
          </cell>
          <cell r="O305" t="str">
            <v>ENCERRADO</v>
          </cell>
        </row>
        <row r="306">
          <cell r="A306">
            <v>7194</v>
          </cell>
          <cell r="B306" t="str">
            <v>50900.001099/2021-24</v>
          </cell>
          <cell r="C306" t="str">
            <v>CONTRATAÇÃO DE EMPRESA PARA PRESTAÇÃO DE SERVIÇOS DE VIGILÂNCIA PATRIMONIAL, ARMADA E DESARMADA, 24HS, COM DEDICAÇÃO DE MÃO DE OBRA E FORNECIMENTO DE ITENS NECESSÁRIOS À EXECUÇÃO, PARA ATENDER ÀS NECESSIDADES DA COMPANHIA DOCAS DO CEARÁ</v>
          </cell>
          <cell r="D306" t="str">
            <v xml:space="preserve">2.205.040.000 - VIGILÂNCIA E SEGURANÇA  </v>
          </cell>
          <cell r="E306" t="str">
            <v>INTERFORT SEGURANÇA DE VALORES LTDA</v>
          </cell>
          <cell r="F306" t="str">
            <v>04.008.185/0006-46</v>
          </cell>
          <cell r="G306" t="str">
            <v>19/2022</v>
          </cell>
          <cell r="H306" t="str">
            <v xml:space="preserve">4º ADITIVO DE CONTRATO 19/2022
</v>
          </cell>
          <cell r="I306" t="str">
            <v>DIRPRE</v>
          </cell>
          <cell r="J306" t="str">
            <v>CODGUAR</v>
          </cell>
          <cell r="K306">
            <v>45474</v>
          </cell>
          <cell r="L306" t="str">
            <v xml:space="preserve">Lei nº 13.303/2016 PE 09/2022 </v>
          </cell>
          <cell r="M306">
            <v>45563</v>
          </cell>
          <cell r="N306">
            <v>1639224.63</v>
          </cell>
          <cell r="O306" t="str">
            <v>ENCERRADO</v>
          </cell>
        </row>
        <row r="307">
          <cell r="A307">
            <v>7195</v>
          </cell>
          <cell r="B307" t="str">
            <v>50900.001099/2021-24</v>
          </cell>
          <cell r="C307" t="str">
            <v>CONTRATAÇÃO DE EMPRESA PARA PRESTAÇÃO DE SERVIÇOS DE VIGILÂNCIA PATRIMONIAL, ARMADA E DESARMADA, 24HS, COM DEDICAÇÃO DE MÃO DE OBRA E FORNECIMENTO DE ITENS NECESSÁRIOS À EXECUÇÃO, PARA ATENDER ÀS NECESSIDADES DA COMPANHIA DOCAS DO CEARÁ</v>
          </cell>
          <cell r="D307" t="str">
            <v xml:space="preserve">2.205.040.000 - VIGILÂNCIA E SEGURANÇA  </v>
          </cell>
          <cell r="E307" t="str">
            <v>INTERFORT SEGURANÇA DE VALORES LTDA</v>
          </cell>
          <cell r="F307" t="str">
            <v>04.008.185/0006-46</v>
          </cell>
          <cell r="G307" t="str">
            <v>19/2022</v>
          </cell>
          <cell r="H307" t="str">
            <v xml:space="preserve">5º ADITIVO DE CONTRATO 19/2022
</v>
          </cell>
          <cell r="I307" t="str">
            <v>DIRPRE</v>
          </cell>
          <cell r="J307" t="str">
            <v>CODGUAR</v>
          </cell>
          <cell r="K307">
            <v>45562</v>
          </cell>
          <cell r="L307" t="str">
            <v xml:space="preserve">Lei nº 13.303/2016 PE 09/2022 </v>
          </cell>
          <cell r="M307">
            <v>45653</v>
          </cell>
          <cell r="N307">
            <v>1712770.53</v>
          </cell>
          <cell r="O307" t="str">
            <v>ENCERRADO</v>
          </cell>
        </row>
        <row r="308">
          <cell r="A308">
            <v>7200</v>
          </cell>
          <cell r="B308" t="str">
            <v>50900.000109/2022-95</v>
          </cell>
          <cell r="C308" t="str">
            <v>CONTRATAÇÃO DE COBERTURA DE PLANO FUNERÁRIO PARA OS EMPREGADOS E COMISSIONADOS DA CDC</v>
          </cell>
          <cell r="D308" t="str">
            <v xml:space="preserve">2.201.900.000 - OUTRAS DESPESAS DE PESSOAL </v>
          </cell>
          <cell r="E308" t="str">
            <v>UNION ASSISTÊNCIA FUNERAL LTDA</v>
          </cell>
          <cell r="F308" t="str">
            <v>27.719.287-0001-60</v>
          </cell>
          <cell r="G308" t="str">
            <v>20/2022</v>
          </cell>
          <cell r="I308" t="str">
            <v>DIEGEP</v>
          </cell>
          <cell r="J308" t="str">
            <v xml:space="preserve">CODTEI </v>
          </cell>
          <cell r="K308">
            <v>44706</v>
          </cell>
          <cell r="L308" t="str">
            <v>Lei 13.303/2016 CONTRATAÇÃO DIRETA DISPENSA DE LICITAÇÃO</v>
          </cell>
          <cell r="M308">
            <v>45076</v>
          </cell>
          <cell r="N308">
            <v>10956</v>
          </cell>
          <cell r="O308" t="str">
            <v>ENCERRADO</v>
          </cell>
        </row>
        <row r="309">
          <cell r="A309">
            <v>7201</v>
          </cell>
          <cell r="B309" t="str">
            <v>50900.000109/2022-95</v>
          </cell>
          <cell r="C309" t="str">
            <v>CONTRATAÇÃO DE COBERTURA DE PLANO FUNERÁRIO PARA OS EMPREGADOS E COMISSIONADOS DA CDC</v>
          </cell>
          <cell r="D309" t="str">
            <v xml:space="preserve">2.201.900.000 - OUTRAS DESPESAS DE PESSOAL </v>
          </cell>
          <cell r="E309" t="str">
            <v>UNION ASSISTÊNCIA FUNERAL LTDA</v>
          </cell>
          <cell r="F309" t="str">
            <v>27.719.287-0001-60</v>
          </cell>
          <cell r="G309" t="str">
            <v>20/2022</v>
          </cell>
          <cell r="H309" t="str">
            <v xml:space="preserve">1º ADITIVO DE CONTRATO 20/2022
</v>
          </cell>
          <cell r="I309" t="str">
            <v>DIEGEP</v>
          </cell>
          <cell r="J309" t="str">
            <v xml:space="preserve">CODTEI </v>
          </cell>
          <cell r="K309">
            <v>44999</v>
          </cell>
          <cell r="L309" t="str">
            <v>Lei 13.303/2016 CONTRATAÇÃO DIRETA DISPENSA DE LICITAÇÃO</v>
          </cell>
          <cell r="M309">
            <v>45442</v>
          </cell>
          <cell r="N309">
            <v>10956</v>
          </cell>
          <cell r="O309" t="str">
            <v>ENCERRADO</v>
          </cell>
        </row>
        <row r="310">
          <cell r="A310">
            <v>7202</v>
          </cell>
          <cell r="B310" t="str">
            <v>50900.000109/2022-95</v>
          </cell>
          <cell r="C310" t="str">
            <v>CONTRATAÇÃO DE COBERTURA DE PLANO FUNERÁRIO PARA OS EMPREGADOS E COMISSIONADOS DA CDC</v>
          </cell>
          <cell r="D310" t="str">
            <v xml:space="preserve">2.201.900.000 - OUTRAS DESPESAS DE PESSOAL </v>
          </cell>
          <cell r="E310" t="str">
            <v>UNION ASSISTÊNCIA FUNERAL LTDA</v>
          </cell>
          <cell r="F310" t="str">
            <v>27.719.287-0001-60</v>
          </cell>
          <cell r="G310" t="str">
            <v>20/2022</v>
          </cell>
          <cell r="H310" t="str">
            <v xml:space="preserve">2º ADITIVO DE CONTRATO 20/2022
</v>
          </cell>
          <cell r="I310" t="str">
            <v>DIEGEP</v>
          </cell>
          <cell r="J310" t="str">
            <v xml:space="preserve">CODTEI </v>
          </cell>
          <cell r="K310">
            <v>45188</v>
          </cell>
          <cell r="L310" t="str">
            <v>Lei 13.303/2016 CONTRATAÇÃO DIRETA DISPENSA DE LICITAÇÃO</v>
          </cell>
          <cell r="M310">
            <v>45442</v>
          </cell>
          <cell r="N310">
            <v>10956</v>
          </cell>
          <cell r="O310" t="str">
            <v>ENCERRADO</v>
          </cell>
        </row>
        <row r="311">
          <cell r="A311">
            <v>7203</v>
          </cell>
          <cell r="B311" t="str">
            <v>50900.000109/2022-95</v>
          </cell>
          <cell r="C311" t="str">
            <v>CONTRATAÇÃO DE COBERTURA DE PLANO FUNERÁRIO PARA OS EMPREGADOS E COMISSIONADOS DA CDC</v>
          </cell>
          <cell r="D311" t="str">
            <v xml:space="preserve">2.201.900.000 - OUTRAS DESPESAS DE PESSOAL </v>
          </cell>
          <cell r="E311" t="str">
            <v>UNION ASSISTÊNCIA FUNERAL LTDA</v>
          </cell>
          <cell r="F311" t="str">
            <v>27.719.287-0001-60</v>
          </cell>
          <cell r="G311" t="str">
            <v>20/2022</v>
          </cell>
          <cell r="H311" t="str">
            <v xml:space="preserve">3º ADITIVO DE CONTRATO 20/2022
</v>
          </cell>
          <cell r="I311" t="str">
            <v>DIEGEP</v>
          </cell>
          <cell r="J311" t="str">
            <v xml:space="preserve">CODTEI </v>
          </cell>
          <cell r="K311">
            <v>45441</v>
          </cell>
          <cell r="L311" t="str">
            <v>Lei 13.303/2016 CONTRATAÇÃO DIRETA DISPENSA DE LICITAÇÃO</v>
          </cell>
          <cell r="M311">
            <v>45807</v>
          </cell>
          <cell r="N311">
            <v>10956</v>
          </cell>
          <cell r="O311" t="str">
            <v>ENCERRADO</v>
          </cell>
        </row>
        <row r="312">
          <cell r="A312">
            <v>7204</v>
          </cell>
          <cell r="B312" t="str">
            <v>50900.000109/2022-95</v>
          </cell>
          <cell r="C312" t="str">
            <v>CONTRATAÇÃO DE COBERTURA DE PLANO FUNERÁRIO PARA OS EMPREGADOS E COMISSIONADOS DA CDC</v>
          </cell>
          <cell r="D312" t="str">
            <v xml:space="preserve">2.201.900.000 - OUTRAS DESPESAS DE PESSOAL </v>
          </cell>
          <cell r="E312" t="str">
            <v>UNION ASSISTÊNCIA FUNERAL LTDA</v>
          </cell>
          <cell r="F312" t="str">
            <v>27.719.287-0001-60</v>
          </cell>
          <cell r="G312" t="str">
            <v>20/2022</v>
          </cell>
          <cell r="H312" t="str">
            <v xml:space="preserve">4º ADITIVO DE CONTRATO 20/2022
</v>
          </cell>
          <cell r="I312" t="str">
            <v>DIEGEP</v>
          </cell>
          <cell r="J312" t="str">
            <v xml:space="preserve">CODTEI </v>
          </cell>
          <cell r="K312">
            <v>45805</v>
          </cell>
          <cell r="L312" t="str">
            <v>Lei 13.303/2016 CONTRATAÇÃO DIRETA DISPENSA DE LICITAÇÃO</v>
          </cell>
          <cell r="M312">
            <v>46172</v>
          </cell>
          <cell r="N312">
            <v>11832.48</v>
          </cell>
          <cell r="O312" t="str">
            <v>EM EXECUÇÃO</v>
          </cell>
        </row>
        <row r="313">
          <cell r="A313">
            <v>7205</v>
          </cell>
          <cell r="B313" t="str">
            <v>50900.000109/2022-95</v>
          </cell>
          <cell r="C313" t="str">
            <v>CONTRATAÇÃO DE COBERTURA DE PLANO FUNERÁRIO PARA OS EMPREGADOS E COMISSIONADOS DA CDC</v>
          </cell>
          <cell r="D313" t="str">
            <v xml:space="preserve">2.201.900.000 - OUTRAS DESPESAS DE PESSOAL </v>
          </cell>
          <cell r="E313" t="str">
            <v>UNION ASSISTÊNCIA FUNERAL LTDA</v>
          </cell>
          <cell r="F313" t="str">
            <v>27.719.287-0001-60</v>
          </cell>
          <cell r="G313" t="str">
            <v>20/2022</v>
          </cell>
          <cell r="H313" t="str">
            <v xml:space="preserve">5º ADITIVO DE CONTRATO 20/2022
</v>
          </cell>
          <cell r="I313" t="str">
            <v>DIEGEP</v>
          </cell>
          <cell r="J313" t="str">
            <v xml:space="preserve">CODTEI </v>
          </cell>
          <cell r="K313">
            <v>46134</v>
          </cell>
          <cell r="L313" t="str">
            <v>Lei 13.303/2016 CONTRATAÇÃO DIRETA DISPENSA DE LICITAÇÃO</v>
          </cell>
          <cell r="M313">
            <v>46537</v>
          </cell>
          <cell r="N313">
            <v>12489.84</v>
          </cell>
          <cell r="O313" t="str">
            <v>EM EXECUÇÃO</v>
          </cell>
        </row>
        <row r="314">
          <cell r="A314">
            <v>7210</v>
          </cell>
          <cell r="B314" t="str">
            <v>50900.000161/2022-41</v>
          </cell>
          <cell r="C314" t="str">
            <v>CONTRATAÇÃO DO SERVIÇO DE REVITALIZAÇÃO DE SOLUÇÃO DE STORAGE, INCLUINDO FORNECIMENTO DE PEÇAS, REVITALIZAÇÃO DE SOLUÇÃO DE BACKUP E TREINAMENTO PARA A COMPANHIA DOCAS DO CEARÁ</v>
          </cell>
          <cell r="D314" t="str">
            <v xml:space="preserve">2.205.900.000 - OUTROS SERVIÇOS DE TERCEIROS </v>
          </cell>
          <cell r="E314" t="str">
            <v>HARDLINK INFORMÁTICA E SISTEMAS LTDA</v>
          </cell>
          <cell r="F314" t="str">
            <v>04.958.321/0001-54</v>
          </cell>
          <cell r="G314" t="str">
            <v>21/2022</v>
          </cell>
          <cell r="I314" t="str">
            <v>DIEGEP</v>
          </cell>
          <cell r="J314" t="str">
            <v xml:space="preserve">CODTEI </v>
          </cell>
          <cell r="K314" t="str">
            <v>20/052022</v>
          </cell>
          <cell r="L314" t="str">
            <v>Lei 13.303/2016 CONTRATAÇÃO DIRETA DISPENSA DE LICITAÇÃO</v>
          </cell>
          <cell r="M314">
            <v>44885</v>
          </cell>
          <cell r="N314">
            <v>39648.080000000002</v>
          </cell>
          <cell r="O314" t="str">
            <v>ENCERRADO</v>
          </cell>
        </row>
        <row r="315">
          <cell r="A315">
            <v>7220</v>
          </cell>
          <cell r="B315" t="str">
            <v>50900.000472/2022-19</v>
          </cell>
          <cell r="C315" t="str">
            <v>CONTRATAÇÃO DE SERVIÇO TELEFÔNICO FIXO COMUTADO – STFC E DE SERVIÇO MÓVEL PESSOAL - SMP COM TRANSMISSÃO DE DADOS A SER EXECUTADO DE FORMA CONTÍNUA</v>
          </cell>
          <cell r="D315" t="str">
            <v>2.290.040.000 - COMUNICAÇÕES</v>
          </cell>
          <cell r="E315" t="str">
            <v>CLARO S.A</v>
          </cell>
          <cell r="F315" t="str">
            <v>40.432.544/0001-47</v>
          </cell>
          <cell r="G315" t="str">
            <v>22/2022</v>
          </cell>
          <cell r="I315" t="str">
            <v>DIEGEP</v>
          </cell>
          <cell r="J315" t="str">
            <v xml:space="preserve">CODTEI </v>
          </cell>
          <cell r="K315">
            <v>44719</v>
          </cell>
          <cell r="L315" t="str">
            <v>Lei 13.303/2016 CONTRATAÇÃO DIRETA DISPENSA DE LICITAÇÃO</v>
          </cell>
          <cell r="M315">
            <v>45096</v>
          </cell>
          <cell r="N315">
            <v>9636</v>
          </cell>
          <cell r="O315" t="str">
            <v>ENCERRADO</v>
          </cell>
        </row>
        <row r="316">
          <cell r="A316">
            <v>7230</v>
          </cell>
          <cell r="B316" t="str">
            <v>50900.000411/2021-62</v>
          </cell>
          <cell r="C316" t="str">
            <v>CONTRATAÇÃO DE EMPRESA PARA PRESTAÇÃO DE SERVIÇOS PARA ADEQUAÇÃO DO SISTEMA DE COMBATE A INCÊNDIO DO PORTO DE FORTALEZA</v>
          </cell>
          <cell r="D316" t="str">
            <v>26.784.3005.15QU.0023 - MELHORIA DA INFRAESTRUTURA E DA OPERAÇÃO PORTUARIA E 26.784.3005.143A.0023 - ADEQUAÇÃO DE INSTALAÇÃO DE INSTALAÇÕES GERAIS E DE SUPRIMENTOS NO  PORTO DE FORTALEZA</v>
          </cell>
          <cell r="E316" t="str">
            <v>CONSDUCTO ENGENHARIA LTDA</v>
          </cell>
          <cell r="F316" t="str">
            <v>08.728.600/0001-82</v>
          </cell>
          <cell r="G316" t="str">
            <v>23/2022</v>
          </cell>
          <cell r="I316" t="str">
            <v>DIEGEP</v>
          </cell>
          <cell r="J316" t="str">
            <v>CODINF</v>
          </cell>
          <cell r="K316">
            <v>44720</v>
          </cell>
          <cell r="L316" t="str">
            <v>Lei 13.303/2016 CONTRATAÇÃO DIRETA DISPENSA DE LICITAÇÃO</v>
          </cell>
          <cell r="M316">
            <v>44876</v>
          </cell>
          <cell r="N316">
            <v>1202708.5</v>
          </cell>
          <cell r="O316" t="str">
            <v>ENCERRADO</v>
          </cell>
        </row>
        <row r="317">
          <cell r="A317">
            <v>7231</v>
          </cell>
          <cell r="B317" t="str">
            <v>50900.000411/2021-62</v>
          </cell>
          <cell r="C317" t="str">
            <v>CONTRATAÇÃO DE EMPRESA PARA PRESTAÇÃO DE SERVIÇOS PARA ADEQUAÇÃO DO SISTEMA DE COMBATE A INCÊNDIO DO PORTO DE FORTALEZA</v>
          </cell>
          <cell r="D317" t="str">
            <v>26.784.3005.15QU.0023 - MELHORIA DA INFRAESTRUTURA E DA OPERAÇÃO PORTUARIA E 26.784.3005.143A.0023 - ADEQUAÇÃO DE INSTALAÇÃO DE INSTALAÇÕES GERAIS E DE SUPRIMENTOS NO  PORTO DE FORTALEZA</v>
          </cell>
          <cell r="E317" t="str">
            <v>CONSDUCTO ENGENHARIA LTDA</v>
          </cell>
          <cell r="F317" t="str">
            <v>08.728.600/0001-82</v>
          </cell>
          <cell r="G317" t="str">
            <v>23/2022</v>
          </cell>
          <cell r="H317" t="str">
            <v xml:space="preserve">1º ADITIVO DE CONTRATO 23/2022
</v>
          </cell>
          <cell r="I317" t="str">
            <v>DIEGEP</v>
          </cell>
          <cell r="J317" t="str">
            <v>CODINF</v>
          </cell>
          <cell r="K317">
            <v>44876</v>
          </cell>
          <cell r="L317" t="str">
            <v>Lei 13.303/2016 CONTRATAÇÃO DIRETA DISPENSA DE LICITAÇÃO</v>
          </cell>
          <cell r="M317">
            <v>44936</v>
          </cell>
          <cell r="N317">
            <v>1275781.06</v>
          </cell>
          <cell r="O317" t="str">
            <v>ENCERRADO</v>
          </cell>
        </row>
        <row r="318">
          <cell r="A318">
            <v>7232</v>
          </cell>
          <cell r="B318" t="str">
            <v>50900.000411/2021-62</v>
          </cell>
          <cell r="C318" t="str">
            <v>CONTRATAÇÃO DE EMPRESA PARA PRESTAÇÃO DE SERVIÇOS PARA ADEQUAÇÃO DO SISTEMA DE COMBATE A INCÊNDIO DO PORTO DE FORTALEZA</v>
          </cell>
          <cell r="D318" t="str">
            <v>26.784.3005.15QU.0023 - MELHORIA DA INFRAESTRUTURA E DA OPERAÇÃO PORTUARIA E 26.784.3005.143A.0023 - ADEQUAÇÃO DE INSTALAÇÃO DE INSTALAÇÕES GERAIS E DE SUPRIMENTOS NO  PORTO DE FORTALEZA</v>
          </cell>
          <cell r="E318" t="str">
            <v>CONSDUCTO ENGENHARIA LTDA</v>
          </cell>
          <cell r="F318" t="str">
            <v>08.728.600/0001-82</v>
          </cell>
          <cell r="G318" t="str">
            <v>23/2022</v>
          </cell>
          <cell r="H318" t="str">
            <v xml:space="preserve">2º ADITIVO DE CONTRATO 23/2022
</v>
          </cell>
          <cell r="I318" t="str">
            <v>DIEGEP</v>
          </cell>
          <cell r="J318" t="str">
            <v>CODINF</v>
          </cell>
          <cell r="K318">
            <v>44903</v>
          </cell>
          <cell r="L318" t="str">
            <v>Lei 13.303/2016 CONTRATAÇÃO DIRETA DISPENSA DE LICITAÇÃO</v>
          </cell>
          <cell r="M318">
            <v>45026</v>
          </cell>
          <cell r="N318">
            <v>1275781.06</v>
          </cell>
          <cell r="O318" t="str">
            <v>ENCERRADO</v>
          </cell>
        </row>
        <row r="319">
          <cell r="A319">
            <v>7233</v>
          </cell>
          <cell r="B319" t="str">
            <v>50900.000411/2021-62</v>
          </cell>
          <cell r="C319" t="str">
            <v>CONTRATAÇÃO DE EMPRESA PARA PRESTAÇÃO DE SERVIÇOS PARA ADEQUAÇÃO DO SISTEMA DE COMBATE A INCÊNDIO DO PORTO DE FORTALEZA</v>
          </cell>
          <cell r="D319" t="str">
            <v>26.784.3005.15QU.0023 - MELHORIA DA INFRAESTRUTURA E DA OPERAÇÃO PORTUARIA E 26.784.3005.143A.0023 - ADEQUAÇÃO DE INSTALAÇÃO DE INSTALAÇÕES GERAIS E DE SUPRIMENTOS NO  PORTO DE FORTALEZA</v>
          </cell>
          <cell r="E319" t="str">
            <v>CONSDUCTO ENGENHARIA LTDA</v>
          </cell>
          <cell r="F319" t="str">
            <v>08.728.600/0001-82</v>
          </cell>
          <cell r="G319" t="str">
            <v>23/2022</v>
          </cell>
          <cell r="H319" t="str">
            <v xml:space="preserve">3º ADITIVO DE CONTRATO 23/2022
</v>
          </cell>
          <cell r="I319" t="str">
            <v>DIEGEP</v>
          </cell>
          <cell r="J319" t="str">
            <v>CODINF</v>
          </cell>
          <cell r="K319">
            <v>44988</v>
          </cell>
          <cell r="L319" t="str">
            <v>Lei 13.303/2016 CONTRATAÇÃO DIRETA DISPENSA DE LICITAÇÃO</v>
          </cell>
          <cell r="M319">
            <v>45116</v>
          </cell>
          <cell r="N319">
            <v>1275781.06</v>
          </cell>
          <cell r="O319" t="str">
            <v>ENCERRADO</v>
          </cell>
        </row>
        <row r="320">
          <cell r="A320">
            <v>7240</v>
          </cell>
          <cell r="B320" t="str">
            <v>50900.000405/2022-96</v>
          </cell>
          <cell r="C320" t="str">
            <v>PRESTAÇÃO DE SERVIÇO DE INSTALAÇÃO DE GRADIL TIPO NYLOFOR E PORTÕES METÁLICOS, INCLUINDO SEU FORNECIMENTO E PEÇAS NECESSÁRIAS</v>
          </cell>
          <cell r="D320" t="str">
            <v xml:space="preserve"> 26.784.3005.142Z.0023 - ADEQUAÇÃO DE INSTALAÇÕES DE ACOSTAMENTO, DE MOVIMENTAÇÃO E ARMAZENAGEM DE CARGAS NO PORTO DE FORTALEZA</v>
          </cell>
          <cell r="E320" t="str">
            <v>FORZA ILUMINAÇÃO E CONSTRUÇÃO LTDA</v>
          </cell>
          <cell r="F320" t="str">
            <v>43.006.565/0001-99</v>
          </cell>
          <cell r="G320" t="str">
            <v>24/2022</v>
          </cell>
          <cell r="I320" t="str">
            <v>DIEGEP</v>
          </cell>
          <cell r="J320" t="str">
            <v>CODINF</v>
          </cell>
          <cell r="K320">
            <v>44750</v>
          </cell>
          <cell r="L320" t="str">
            <v xml:space="preserve">Lei 13.303/2016 DISPENSA DE LICITAÇÃO - EMERGENCIAL </v>
          </cell>
          <cell r="M320">
            <v>44949</v>
          </cell>
          <cell r="N320">
            <v>166166</v>
          </cell>
          <cell r="O320" t="str">
            <v>ENCERRADO</v>
          </cell>
        </row>
        <row r="321">
          <cell r="A321">
            <v>7250</v>
          </cell>
          <cell r="B321" t="str">
            <v>50900.000736/2021-45</v>
          </cell>
          <cell r="C321"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1" t="str">
            <v xml:space="preserve">2.205.900.000 - OUTROS SERVIÇOS DE TERCEIROS </v>
          </cell>
          <cell r="E321" t="str">
            <v>INOVE MANEJO AMBIENTAL LTDA.</v>
          </cell>
          <cell r="F321" t="str">
            <v>31.772.883/0001-81</v>
          </cell>
          <cell r="G321" t="str">
            <v>25/2022</v>
          </cell>
          <cell r="I321" t="str">
            <v>DIRCOM</v>
          </cell>
          <cell r="J321" t="str">
            <v>CODSMS</v>
          </cell>
          <cell r="K321">
            <v>44750</v>
          </cell>
          <cell r="L321" t="str">
            <v xml:space="preserve">Lei nº 13.303/2016 PE 011/2022 </v>
          </cell>
          <cell r="M321">
            <v>45120</v>
          </cell>
          <cell r="N321">
            <v>40637.019999999997</v>
          </cell>
          <cell r="O321" t="str">
            <v>ENCERRADO</v>
          </cell>
        </row>
        <row r="322">
          <cell r="A322">
            <v>7251</v>
          </cell>
          <cell r="B322" t="str">
            <v>50900.000736/2021-45</v>
          </cell>
          <cell r="C322"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2" t="str">
            <v xml:space="preserve">2.205.900.000 - OUTROS SERVIÇOS DE TERCEIROS </v>
          </cell>
          <cell r="E322" t="str">
            <v>INOVE MANEJO AMBIENTAL LTDA.</v>
          </cell>
          <cell r="F322" t="str">
            <v>31.772.883/0001-81</v>
          </cell>
          <cell r="G322" t="str">
            <v>25/2022</v>
          </cell>
          <cell r="H322" t="str">
            <v xml:space="preserve">1º ADITIVO DE CONTRATO 25/2022
</v>
          </cell>
          <cell r="I322" t="str">
            <v>DIRCOM</v>
          </cell>
          <cell r="J322" t="str">
            <v>CODSMS</v>
          </cell>
          <cell r="K322">
            <v>45120</v>
          </cell>
          <cell r="L322" t="str">
            <v xml:space="preserve">Lei nº 13.303/2016 PE 011/2022 </v>
          </cell>
          <cell r="M322">
            <v>45486</v>
          </cell>
          <cell r="N322">
            <v>40637.019999999997</v>
          </cell>
          <cell r="O322" t="str">
            <v>ENCERRADO</v>
          </cell>
        </row>
        <row r="323">
          <cell r="A323">
            <v>7252</v>
          </cell>
          <cell r="B323" t="str">
            <v>50900.000736/2021-45</v>
          </cell>
          <cell r="C323"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3" t="str">
            <v xml:space="preserve">2.205.900.000 - OUTROS SERVIÇOS DE TERCEIROS </v>
          </cell>
          <cell r="E323" t="str">
            <v>INOVE MANEJO AMBIENTAL LTDA.</v>
          </cell>
          <cell r="F323" t="str">
            <v>31.772.883/0001-81</v>
          </cell>
          <cell r="G323" t="str">
            <v>25/2022</v>
          </cell>
          <cell r="H323" t="str">
            <v xml:space="preserve">2º ADITIVO DE CONTRATO 25/2022
</v>
          </cell>
          <cell r="I323" t="str">
            <v>DIRCOM</v>
          </cell>
          <cell r="J323" t="str">
            <v>CODSMS</v>
          </cell>
          <cell r="K323">
            <v>45485</v>
          </cell>
          <cell r="L323" t="str">
            <v xml:space="preserve">Lei nº 13.303/2016 PE 011/2022 </v>
          </cell>
          <cell r="M323">
            <v>45852</v>
          </cell>
          <cell r="N323">
            <v>33381.019999999997</v>
          </cell>
          <cell r="O323" t="str">
            <v>ENCERRADO</v>
          </cell>
        </row>
        <row r="324">
          <cell r="A324">
            <v>7253</v>
          </cell>
          <cell r="B324" t="str">
            <v>50900.000736/2021-45</v>
          </cell>
          <cell r="C324"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4" t="str">
            <v xml:space="preserve">2.205.900.000 - OUTROS SERVIÇOS DE TERCEIROS </v>
          </cell>
          <cell r="E324" t="str">
            <v>INOVE MANEJO AMBIENTAL LTDA.</v>
          </cell>
          <cell r="F324" t="str">
            <v>31.772.883/0001-81</v>
          </cell>
          <cell r="G324" t="str">
            <v>25/2022</v>
          </cell>
          <cell r="H324" t="str">
            <v xml:space="preserve">3º ADITIVO DE CONTRATO 25/2022
</v>
          </cell>
          <cell r="I324" t="str">
            <v>DIRCOM</v>
          </cell>
          <cell r="J324" t="str">
            <v>CODSMS</v>
          </cell>
          <cell r="K324">
            <v>45461</v>
          </cell>
          <cell r="L324" t="str">
            <v xml:space="preserve">Lei nº 13.303/2016 PE 011/2022 </v>
          </cell>
          <cell r="M324">
            <v>46217</v>
          </cell>
          <cell r="N324">
            <v>33381.019999999997</v>
          </cell>
          <cell r="O324" t="str">
            <v>EM EXECUÇÃO</v>
          </cell>
        </row>
        <row r="325">
          <cell r="A325">
            <v>7260</v>
          </cell>
          <cell r="B325" t="str">
            <v>50900.000551/2022-11</v>
          </cell>
          <cell r="C325" t="str">
            <v>CONTRATAÇÃO DE SERVIÇOS DE MANUTENÇÃO ELÉTRICA E MECÂNICA DO PORTO DE FORTALEZA</v>
          </cell>
          <cell r="D325" t="str">
            <v xml:space="preserve">2.205.900.000 - OUTROS SERVIÇOS DE TERCEIROS </v>
          </cell>
          <cell r="E325" t="str">
            <v>NORMATEL ENGENHARIA LTDA</v>
          </cell>
          <cell r="F325" t="str">
            <v>05.353.545/0001-03</v>
          </cell>
          <cell r="G325" t="str">
            <v>26/2022</v>
          </cell>
          <cell r="I325" t="str">
            <v>DIEGEP</v>
          </cell>
          <cell r="J325" t="str">
            <v>CODMAN</v>
          </cell>
          <cell r="K325">
            <v>44749</v>
          </cell>
          <cell r="L325" t="str">
            <v xml:space="preserve">Lei 13.303/2016 DISPENSA DE LICITAÇÃO - EMERGENCIAL </v>
          </cell>
          <cell r="M325">
            <v>44930</v>
          </cell>
          <cell r="N325">
            <v>2818334.23</v>
          </cell>
          <cell r="O325" t="str">
            <v>ENCERRADO</v>
          </cell>
        </row>
        <row r="326">
          <cell r="A326">
            <v>7270</v>
          </cell>
          <cell r="B326" t="str">
            <v>50900.000548/2022-06</v>
          </cell>
          <cell r="C326" t="str">
            <v>INSTALAÇÃO E FORNECIMENTO DE CONCERTINAS SIMPLES D=450MM, PARA O PORTO DE FORTALEZA</v>
          </cell>
          <cell r="D326" t="str">
            <v xml:space="preserve">26.784.3005.15QU.0023 - MELHORIA DA INFRAESTRUTURA E DA OPERAÇÃO PORTUARIA </v>
          </cell>
          <cell r="E326" t="str">
            <v>COLOSSO - LOCAÇÕES E SERVIÇOS LTDA</v>
          </cell>
          <cell r="F326" t="str">
            <v>34.841.308/0001-81</v>
          </cell>
          <cell r="G326" t="str">
            <v>27/2022</v>
          </cell>
          <cell r="I326" t="str">
            <v>DIEGEP</v>
          </cell>
          <cell r="J326" t="str">
            <v>CODINF</v>
          </cell>
          <cell r="K326">
            <v>44757</v>
          </cell>
          <cell r="L326" t="str">
            <v>Lei 13.303/2016 CONTRATAÇÃO DIRETA DISPENSA DE LICITAÇÃO</v>
          </cell>
          <cell r="M326">
            <v>44850</v>
          </cell>
          <cell r="N326">
            <v>56739.51</v>
          </cell>
          <cell r="O326" t="str">
            <v>ENCERRADO</v>
          </cell>
        </row>
        <row r="327">
          <cell r="A327">
            <v>7280</v>
          </cell>
          <cell r="B327" t="str">
            <v>50900.000669/2022-40</v>
          </cell>
          <cell r="C327" t="str">
            <v>CONTRATAÇÃO DE SERVIÇO TELEFÔNICO FIXO COMUTADO – STFC E DE SERVIÇO MÓVEL PESSOAL - SMP COM TRANSMISSÃO DE DADOS A SER EXECUTADO DE FORMA CONTÍNUA (LOTE 01)</v>
          </cell>
          <cell r="D327" t="str">
            <v>2.290.040.000 - COMUNICAÇÕES</v>
          </cell>
          <cell r="E327" t="str">
            <v>OI S.A. — EM RECUPERACAO JUDICIAL</v>
          </cell>
          <cell r="F327" t="str">
            <v>76.535.764/0001-43</v>
          </cell>
          <cell r="G327" t="str">
            <v>28/2022</v>
          </cell>
          <cell r="I327" t="str">
            <v>DIEGEP</v>
          </cell>
          <cell r="J327" t="str">
            <v xml:space="preserve">CODTEI </v>
          </cell>
          <cell r="K327">
            <v>44757</v>
          </cell>
          <cell r="L327" t="str">
            <v>Lei 13.303/2016 CONTRATAÇÃO DIRETA DISPENSA DE LICITAÇÃO</v>
          </cell>
          <cell r="M327">
            <v>45128</v>
          </cell>
          <cell r="N327">
            <v>36900</v>
          </cell>
          <cell r="O327" t="str">
            <v>ENCERRADO</v>
          </cell>
        </row>
        <row r="328">
          <cell r="A328">
            <v>7290</v>
          </cell>
          <cell r="B328" t="str">
            <v>50900.001035/2021-23</v>
          </cell>
          <cell r="C328" t="str">
            <v>PRESTAÇÃO DE SERVIÇO ASSESSORIA CONTÁBIL AO CONSELHO FISCAL DA CDC</v>
          </cell>
          <cell r="D328" t="str">
            <v xml:space="preserve">2.205.030.000 - AUDITORIA </v>
          </cell>
          <cell r="E328" t="str">
            <v>CONTROLLER AUDITORIA E ASSESSORIA CONTÁBIL S/S - EPP</v>
          </cell>
          <cell r="F328" t="str">
            <v>23.562.663/0001-03</v>
          </cell>
          <cell r="G328" t="str">
            <v>29/2022</v>
          </cell>
          <cell r="I328" t="str">
            <v>DIRPRE</v>
          </cell>
          <cell r="J328" t="str">
            <v>AUDINT</v>
          </cell>
          <cell r="K328">
            <v>44760</v>
          </cell>
          <cell r="L328" t="str">
            <v xml:space="preserve">Lei nº 13.303/2016 PE 013/2022 </v>
          </cell>
          <cell r="M328">
            <v>45132</v>
          </cell>
          <cell r="N328">
            <v>29400</v>
          </cell>
          <cell r="O328" t="str">
            <v>ENCERRADO</v>
          </cell>
        </row>
        <row r="329">
          <cell r="A329">
            <v>7291</v>
          </cell>
          <cell r="B329" t="str">
            <v>50900.001035/2021-23</v>
          </cell>
          <cell r="C329" t="str">
            <v>PRESTAÇÃO DE SERVIÇO ASSESSORIA CONTÁBIL AO CONSELHO FISCAL DA CDC</v>
          </cell>
          <cell r="D329" t="str">
            <v xml:space="preserve">2.205.030.000 - AUDITORIA </v>
          </cell>
          <cell r="E329" t="str">
            <v>CONTROLLER AUDITORIA E ASSESSORIA CONTÁBIL S/S - EPP</v>
          </cell>
          <cell r="F329" t="str">
            <v>23.562.663/0001-03</v>
          </cell>
          <cell r="G329" t="str">
            <v>29/2022</v>
          </cell>
          <cell r="H329" t="str">
            <v xml:space="preserve">1º ADITIVO DE CONTRATO 29/2022
</v>
          </cell>
          <cell r="I329" t="str">
            <v>DIRPRE</v>
          </cell>
          <cell r="J329" t="str">
            <v>AUDINT</v>
          </cell>
          <cell r="K329">
            <v>45132</v>
          </cell>
          <cell r="L329" t="str">
            <v xml:space="preserve">Lei nº 13.303/2016 PE 013/2022 </v>
          </cell>
          <cell r="M329">
            <v>45498</v>
          </cell>
          <cell r="N329">
            <v>28275</v>
          </cell>
          <cell r="O329" t="str">
            <v>ENCERRADO</v>
          </cell>
        </row>
        <row r="330">
          <cell r="A330">
            <v>7292</v>
          </cell>
          <cell r="B330" t="str">
            <v>50900.001035/2021-23</v>
          </cell>
          <cell r="C330" t="str">
            <v>PRESTAÇÃO DE SERVIÇO ASSESSORIA CONTÁBIL AO CONSELHO FISCAL DA CDC</v>
          </cell>
          <cell r="D330" t="str">
            <v xml:space="preserve">2.205.030.000 - AUDITORIA </v>
          </cell>
          <cell r="E330" t="str">
            <v>CONTROLLER AUDITORIA E ASSESSORIA CONTÁBIL S/S - EPP</v>
          </cell>
          <cell r="F330" t="str">
            <v>23.562.663/0001-03</v>
          </cell>
          <cell r="G330" t="str">
            <v>29/2022</v>
          </cell>
          <cell r="H330" t="str">
            <v xml:space="preserve">2º ADITIVO DE CONTRATO 29/2022
</v>
          </cell>
          <cell r="I330" t="str">
            <v>DIRPRE</v>
          </cell>
          <cell r="J330" t="str">
            <v>AUDINT</v>
          </cell>
          <cell r="K330">
            <v>45498</v>
          </cell>
          <cell r="L330" t="str">
            <v xml:space="preserve">Lei nº 13.303/2016 PE 013/2022 </v>
          </cell>
          <cell r="M330">
            <v>45864</v>
          </cell>
          <cell r="N330">
            <v>28275</v>
          </cell>
          <cell r="O330" t="str">
            <v>ENCERRADO</v>
          </cell>
        </row>
        <row r="331">
          <cell r="A331">
            <v>7310</v>
          </cell>
          <cell r="B331" t="str">
            <v>50900.000736/2021-45</v>
          </cell>
          <cell r="C331" t="str">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ell>
          <cell r="D331" t="str">
            <v>2.205.900.000 - Outms Servioos dc Teroeiros</v>
          </cell>
          <cell r="E331" t="str">
            <v xml:space="preserve">ECOSYSTEM TRATAMENTO DE ÁGUA E SANEAMENTO AMBIENTAL LTDA  </v>
          </cell>
          <cell r="F331" t="str">
            <v>08.971.460/0001-79</v>
          </cell>
          <cell r="G331" t="str">
            <v>31/2022</v>
          </cell>
          <cell r="I331" t="str">
            <v>DIRCOM</v>
          </cell>
          <cell r="J331" t="str">
            <v>CODSMS</v>
          </cell>
          <cell r="K331">
            <v>45498</v>
          </cell>
          <cell r="L331" t="str">
            <v>Lei 13.303/2016
Pregão Eletrônico 
PE Nº 06/2022</v>
          </cell>
          <cell r="M331">
            <v>45141</v>
          </cell>
          <cell r="N331">
            <v>109920</v>
          </cell>
          <cell r="O331" t="str">
            <v>ENCERRADO</v>
          </cell>
        </row>
        <row r="332">
          <cell r="A332">
            <v>7311</v>
          </cell>
          <cell r="B332" t="str">
            <v>50900.000736/2021-45</v>
          </cell>
          <cell r="C332" t="str">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ell>
          <cell r="D332" t="str">
            <v>2.205.900.000 - Outms Servioos dc Teroeiros</v>
          </cell>
          <cell r="E332" t="str">
            <v xml:space="preserve">ECOSYSTEM TRATAMENTO DE ÁGUA E SANEAMENTO AMBIENTAL LTDA  </v>
          </cell>
          <cell r="F332" t="str">
            <v>08.971.460/0001-79</v>
          </cell>
          <cell r="G332" t="str">
            <v>31/2022</v>
          </cell>
          <cell r="H332" t="str">
            <v xml:space="preserve">1º ADITIVO DE CONTRATO 31/2022
</v>
          </cell>
          <cell r="I332" t="str">
            <v>DIRCOM</v>
          </cell>
          <cell r="J332" t="str">
            <v>CODSMS</v>
          </cell>
          <cell r="K332">
            <v>45142</v>
          </cell>
          <cell r="L332" t="str">
            <v>Lei 13.303/2016
Pregão Eletrônico 
PE Nº 06/2022</v>
          </cell>
          <cell r="M332">
            <v>45508</v>
          </cell>
          <cell r="N332">
            <v>109920</v>
          </cell>
          <cell r="O332" t="str">
            <v>ENCERRADO</v>
          </cell>
        </row>
        <row r="333">
          <cell r="A333">
            <v>7320</v>
          </cell>
          <cell r="B333" t="str">
            <v>50900.000708/2021-28</v>
          </cell>
          <cell r="C333" t="str">
            <v>CONTRATO É A PRESTAÇÃO DE SERVIÇOS DE LEVANTAMENTO BATIMÉTRICO MULTIFEIXE CATEGORIA B, EM ÁREA DO PORTO DE FORTALEZA, PARA A COMPANHIA DOCAS DO CEARÁ</v>
          </cell>
          <cell r="D333" t="str">
            <v>2.205.900.000 – Outros Serviços de Terceiros</v>
          </cell>
          <cell r="E333" t="str">
            <v xml:space="preserve">DATUM SERVIÇOS HIDROGRÁFICOS LTDA  </v>
          </cell>
          <cell r="F333" t="str">
            <v>09.391.323/0001-28</v>
          </cell>
          <cell r="G333" t="str">
            <v>32/2022</v>
          </cell>
          <cell r="I333" t="str">
            <v>DIEGEP</v>
          </cell>
          <cell r="J333" t="str">
            <v>CODFIN</v>
          </cell>
          <cell r="K333">
            <v>44778</v>
          </cell>
          <cell r="L333" t="str">
            <v>Lei 13.303/2016
Pregão Eletrônico 
PE Nº 17/2022</v>
          </cell>
          <cell r="M333">
            <v>45149</v>
          </cell>
          <cell r="N333">
            <v>240000</v>
          </cell>
          <cell r="O333" t="str">
            <v>ENCERRADO</v>
          </cell>
        </row>
        <row r="334">
          <cell r="A334">
            <v>7330</v>
          </cell>
          <cell r="B334" t="str">
            <v>50900.000926/2021-62</v>
          </cell>
          <cell r="C334" t="str">
            <v>PRESTAÇÃO DE SERVIÇOS DE REPARO ESTRUTURAL DO PÍER PETROLEIRO DO PORTO DE FORTALEZA</v>
          </cell>
          <cell r="D334" t="str">
            <v xml:space="preserve"> 26.784.3005.142Z.0023 - ADEQUAÇÃO DE INSTALAÇÕES DE ACOSTAMENTO, DE MOVIMENTAÇÃO E ARMAZENAGEM DE CARGAS</v>
          </cell>
          <cell r="E334" t="str">
            <v>EDRO ENGENHARIA LTDA. </v>
          </cell>
          <cell r="F334" t="str">
            <v xml:space="preserve">03.276.273/0001-51 </v>
          </cell>
          <cell r="G334" t="str">
            <v>33/2022</v>
          </cell>
          <cell r="I334" t="str">
            <v>DIEGEP</v>
          </cell>
          <cell r="J334" t="str">
            <v>CODFIN</v>
          </cell>
          <cell r="K334">
            <v>44778</v>
          </cell>
          <cell r="L334" t="str">
            <v>Lei 13.303/2016
Pregão Eletrônico 
PE Nº 10/2022</v>
          </cell>
          <cell r="M334">
            <v>44971</v>
          </cell>
          <cell r="N334">
            <v>1459573.4</v>
          </cell>
          <cell r="O334" t="str">
            <v>ENCERRADO</v>
          </cell>
        </row>
        <row r="335">
          <cell r="A335">
            <v>7331</v>
          </cell>
          <cell r="B335" t="str">
            <v>50900.000926/2021-62</v>
          </cell>
          <cell r="C335" t="str">
            <v>PRESTAÇÃO DE SERVIÇOS DE REPARO ESTRUTURAL DO PÍER PETROLEIRO DO PORTO DE FORTALEZA</v>
          </cell>
          <cell r="D335" t="str">
            <v xml:space="preserve"> 26.784.3005.142Z.0023 - ADEQUAÇÃO DE INSTALAÇÕES DE ACOSTAMENTO, DE MOVIMENTAÇÃO E ARMAZENAGEM DE CARGAS</v>
          </cell>
          <cell r="E335" t="str">
            <v>EDRO ENGENHARIA LTDA. </v>
          </cell>
          <cell r="F335" t="str">
            <v xml:space="preserve">03.276.273/0001-51 </v>
          </cell>
          <cell r="G335" t="str">
            <v>33/2022</v>
          </cell>
          <cell r="H335" t="str">
            <v xml:space="preserve">1º ADITIVO DE CONTRATO 33/2022
</v>
          </cell>
          <cell r="I335" t="str">
            <v>DIEGEP</v>
          </cell>
          <cell r="J335" t="str">
            <v>CODFIN</v>
          </cell>
          <cell r="K335">
            <v>44939</v>
          </cell>
          <cell r="L335" t="str">
            <v>Lei 13.303/2016
Pregão Eletrônico 
PE Nº 10/2022</v>
          </cell>
          <cell r="M335">
            <v>45151</v>
          </cell>
          <cell r="N335">
            <v>1459573.4</v>
          </cell>
          <cell r="O335" t="str">
            <v>ENCERRADO</v>
          </cell>
        </row>
        <row r="336">
          <cell r="A336">
            <v>7332</v>
          </cell>
          <cell r="B336" t="str">
            <v>50900.000926/2021-62</v>
          </cell>
          <cell r="C336" t="str">
            <v>PRESTAÇÃO DE SERVIÇOS DE REPARO ESTRUTURAL DO PÍER PETROLEIRO DO PORTO DE FORTALEZA</v>
          </cell>
          <cell r="D336" t="str">
            <v xml:space="preserve"> 26.784.3005.142Z.0023 - ADEQUAÇÃO DE INSTALAÇÕES DE ACOSTAMENTO, DE MOVIMENTAÇÃO E ARMAZENAGEM DE CARGAS</v>
          </cell>
          <cell r="E336" t="str">
            <v>EDRO ENGENHARIA LTDA. </v>
          </cell>
          <cell r="F336" t="str">
            <v xml:space="preserve">03.276.273/0001-51 </v>
          </cell>
          <cell r="G336" t="str">
            <v>33/2022</v>
          </cell>
          <cell r="H336" t="str">
            <v xml:space="preserve">2º ADITIVO DE CONTRATO 33/2022
</v>
          </cell>
          <cell r="I336" t="str">
            <v>DIEGEP</v>
          </cell>
          <cell r="J336" t="str">
            <v>CODFIN</v>
          </cell>
          <cell r="K336">
            <v>44966</v>
          </cell>
          <cell r="L336" t="str">
            <v>Lei 13.303/2016
Pregão Eletrônico 
PE Nº 10/2022</v>
          </cell>
          <cell r="M336">
            <v>45151</v>
          </cell>
          <cell r="N336">
            <v>1459536.41</v>
          </cell>
          <cell r="O336" t="str">
            <v>ENCERRADO</v>
          </cell>
        </row>
        <row r="337">
          <cell r="A337">
            <v>7333</v>
          </cell>
          <cell r="B337" t="str">
            <v>50900.000926/2021-62</v>
          </cell>
          <cell r="C337" t="str">
            <v>PRESTAÇÃO DE SERVIÇOS DE REPARO ESTRUTURAL DO PÍER PETROLEIRO DO PORTO DE FORTALEZA</v>
          </cell>
          <cell r="D337" t="str">
            <v xml:space="preserve"> 26.784.3005.142Z.0023 - ADEQUAÇÃO DE INSTALAÇÕES DE ACOSTAMENTO, DE MOVIMENTAÇÃO E ARMAZENAGEM DE CARGAS</v>
          </cell>
          <cell r="E337" t="str">
            <v>EDRO ENGENHARIA LTDA. </v>
          </cell>
          <cell r="F337" t="str">
            <v xml:space="preserve">03.276.273/0001-51 </v>
          </cell>
          <cell r="G337" t="str">
            <v>33/2022</v>
          </cell>
          <cell r="H337" t="str">
            <v xml:space="preserve">3º ADITIVO DE CONTRATO 33/2022
</v>
          </cell>
          <cell r="I337" t="str">
            <v>DIEGEP</v>
          </cell>
          <cell r="J337" t="str">
            <v>CODFIN</v>
          </cell>
          <cell r="K337">
            <v>45152</v>
          </cell>
          <cell r="L337" t="str">
            <v>Lei 13.303/2016
Pregão Eletrônico 
PE Nº 10/2022</v>
          </cell>
          <cell r="M337">
            <v>45301</v>
          </cell>
          <cell r="N337">
            <v>1459536.41</v>
          </cell>
          <cell r="O337" t="str">
            <v>ENCERRADO</v>
          </cell>
        </row>
        <row r="338">
          <cell r="A338">
            <v>7334</v>
          </cell>
          <cell r="B338" t="str">
            <v>50900.000926/2021-62</v>
          </cell>
          <cell r="C338" t="str">
            <v>PRESTAÇÃO DE SERVIÇOS DE REPARO ESTRUTURAL DO PÍER PETROLEIRO DO PORTO DE FORTALEZA</v>
          </cell>
          <cell r="D338" t="str">
            <v xml:space="preserve"> 26.784.3005.142Z.0023 - ADEQUAÇÃO DE INSTALAÇÕES DE ACOSTAMENTO, DE MOVIMENTAÇÃO E ARMAZENAGEM DE CARGAS</v>
          </cell>
          <cell r="E338" t="str">
            <v>EDRO ENGENHARIA LTDA. </v>
          </cell>
          <cell r="F338" t="str">
            <v xml:space="preserve">03.276.273/0001-51 </v>
          </cell>
          <cell r="G338" t="str">
            <v>33/2022</v>
          </cell>
          <cell r="H338" t="str">
            <v xml:space="preserve">4º ADITIVO DE CONTRATO 33/2022
</v>
          </cell>
          <cell r="I338" t="str">
            <v>DIEGEP</v>
          </cell>
          <cell r="J338" t="str">
            <v>CODFIN</v>
          </cell>
          <cell r="K338">
            <v>45260</v>
          </cell>
          <cell r="L338" t="str">
            <v>Lei 13.303/2016
Pregão Eletrônico 
PE Nº 10/2022</v>
          </cell>
          <cell r="M338">
            <v>45301</v>
          </cell>
          <cell r="N338">
            <v>1644180.81</v>
          </cell>
          <cell r="O338" t="str">
            <v>ENCERRADO</v>
          </cell>
        </row>
        <row r="339">
          <cell r="A339">
            <v>7335</v>
          </cell>
          <cell r="B339" t="str">
            <v>50900.000926/2021-62</v>
          </cell>
          <cell r="C339" t="str">
            <v>PRESTAÇÃO DE SERVIÇOS DE REPARO ESTRUTURAL DO PÍER PETROLEIRO DO PORTO DE FORTALEZA</v>
          </cell>
          <cell r="D339" t="str">
            <v xml:space="preserve"> 26.784.3005.142Z.0023 - ADEQUAÇÃO DE INSTALAÇÕES DE ACOSTAMENTO, DE MOVIMENTAÇÃO E ARMAZENAGEM DE CARGAS</v>
          </cell>
          <cell r="E339" t="str">
            <v>EDRO ENGENHARIA LTDA. </v>
          </cell>
          <cell r="F339" t="str">
            <v xml:space="preserve">03.276.273/0001-51 </v>
          </cell>
          <cell r="G339" t="str">
            <v>33/2022</v>
          </cell>
          <cell r="H339" t="str">
            <v xml:space="preserve">5º ADITIVO DE CONTRATO 33/2022
</v>
          </cell>
          <cell r="I339" t="str">
            <v>DIEGEP</v>
          </cell>
          <cell r="J339" t="str">
            <v>CODFIN</v>
          </cell>
          <cell r="K339">
            <v>45302</v>
          </cell>
          <cell r="L339" t="str">
            <v>Lei 13.303/2016
Pregão Eletrônico 
PE Nº 10/2022</v>
          </cell>
          <cell r="M339">
            <v>45331</v>
          </cell>
          <cell r="N339">
            <v>1644180.81</v>
          </cell>
          <cell r="O339" t="str">
            <v>ENCERRADO</v>
          </cell>
        </row>
        <row r="340">
          <cell r="A340">
            <v>7340</v>
          </cell>
          <cell r="B340" t="str">
            <v>50900.000832/2022-74</v>
          </cell>
          <cell r="C340" t="str">
            <v>PRESTAÇÃO DE SERVIÇO DE AGENCIAMENTO DE VIAGENS, NACIONAIS, INTERNACIONAIS E ASSISTÊNCIA EMERGENCIAL, E DEMAIS ATIVIDADES ACESSÓRIAS AO FEITO, PARA A COMPANHIA DOCAS DO CEARÁ, MEDIANTE ADESÃO À ATA DE REGISTRO DE PREÇOS.</v>
          </cell>
          <cell r="D340" t="str">
            <v>2.290.080.100 – VIAGEM NO PAÍS</v>
          </cell>
          <cell r="E340" t="str">
            <v>FUTURA AGÊNCIA DE VIAGENS E TURISMO LTDA</v>
          </cell>
          <cell r="F340" t="str">
            <v>08.808.153/0001-71</v>
          </cell>
          <cell r="G340" t="str">
            <v>34/2022</v>
          </cell>
          <cell r="I340" t="str">
            <v>DIRPRE</v>
          </cell>
          <cell r="J340" t="str">
            <v>GABPRE</v>
          </cell>
          <cell r="K340">
            <v>44777</v>
          </cell>
          <cell r="L340" t="str">
            <v>Lei 13.303/2016
Pregão Eletrônico 
PE Nº 52/2021 EMGEPRON</v>
          </cell>
          <cell r="M340">
            <v>45142</v>
          </cell>
          <cell r="N340">
            <v>288000</v>
          </cell>
          <cell r="O340" t="str">
            <v>ENCERRADO</v>
          </cell>
        </row>
        <row r="341">
          <cell r="A341">
            <v>7341</v>
          </cell>
          <cell r="B341" t="str">
            <v>50900.000832/2022-74</v>
          </cell>
          <cell r="C341" t="str">
            <v>PRESTAÇÃO DE SERVIÇO DE AGENCIAMENTO DE VIAGENS, NACIONAIS, INTERNACIONAIS E ASSISTÊNCIA EMERGENCIAL, E DEMAIS ATIVIDADES ACESSÓRIAS AO FEITO, PARA A COMPANHIA DOCAS DO CEARÁ, MEDIANTE ADESÃO À ATA DE REGISTRO DE PREÇOS.</v>
          </cell>
          <cell r="D341" t="str">
            <v>2.290.080.100 – VIAGEM NO PAÍS</v>
          </cell>
          <cell r="E341" t="str">
            <v>FUTURA AGÊNCIA DE VIAGENS E TURISMO LTDA</v>
          </cell>
          <cell r="F341" t="str">
            <v>08.808.153/0001-71</v>
          </cell>
          <cell r="G341" t="str">
            <v>34/2022</v>
          </cell>
          <cell r="H341" t="str">
            <v xml:space="preserve">1º ADITIVO DE CONTRATO 34/2022
</v>
          </cell>
          <cell r="I341" t="str">
            <v>DIRPRE</v>
          </cell>
          <cell r="J341" t="str">
            <v>GABPRE</v>
          </cell>
          <cell r="K341">
            <v>45090</v>
          </cell>
          <cell r="L341" t="str">
            <v>Lei 13.303/2016
Pregão Eletrônico 
PE Nº 52/2021 EMGEPRON</v>
          </cell>
          <cell r="M341">
            <v>45142</v>
          </cell>
          <cell r="N341">
            <v>360000</v>
          </cell>
          <cell r="O341" t="str">
            <v>ENCERRADO</v>
          </cell>
        </row>
        <row r="342">
          <cell r="A342">
            <v>7342</v>
          </cell>
          <cell r="B342" t="str">
            <v>50900.000832/2022-74</v>
          </cell>
          <cell r="C342" t="str">
            <v>PRESTAÇÃO DE SERVIÇO DE AGENCIAMENTO DE VIAGENS, NACIONAIS, INTERNACIONAIS E ASSISTÊNCIA EMERGENCIAL, E DEMAIS ATIVIDADES ACESSÓRIAS AO FEITO, PARA A COMPANHIA DOCAS DO CEARÁ, MEDIANTE ADESÃO À ATA DE REGISTRO DE PREÇOS.</v>
          </cell>
          <cell r="D342" t="str">
            <v>2.290.080.100 – VIAGEM NO PAÍS</v>
          </cell>
          <cell r="E342" t="str">
            <v>FUTURA AGÊNCIA DE VIAGENS E TURISMO LTDA</v>
          </cell>
          <cell r="F342" t="str">
            <v>08.808.153/0001-71</v>
          </cell>
          <cell r="G342" t="str">
            <v>34/2022</v>
          </cell>
          <cell r="H342" t="str">
            <v xml:space="preserve">2º ADITIVO DE CONTRATO 34/2022
</v>
          </cell>
          <cell r="I342" t="str">
            <v>DIRPRE</v>
          </cell>
          <cell r="J342" t="str">
            <v>GABPRE</v>
          </cell>
          <cell r="K342">
            <v>45142</v>
          </cell>
          <cell r="L342" t="str">
            <v>Lei 13.303/2016
Pregão Eletrônico 
PE Nº 52/2021 EMGEPRON</v>
          </cell>
          <cell r="M342">
            <v>45232</v>
          </cell>
          <cell r="N342">
            <v>90000</v>
          </cell>
          <cell r="O342" t="str">
            <v>ENCERRADO</v>
          </cell>
        </row>
        <row r="343">
          <cell r="A343">
            <v>7350</v>
          </cell>
          <cell r="B343" t="str">
            <v>50900.000994/2021-21</v>
          </cell>
          <cell r="C343" t="str">
            <v>CONTRATAÇÃO DE EMPRESA ESPECIALIZADA PARA EXECUÇÃO DO SERVIÇO DE REPINTURA DAS DEMARCAÇÕES DE SINALIZAÇÕES HORIZONTAIS E ENDEREÇAMENTO DE CONTÊINERES</v>
          </cell>
          <cell r="D343" t="str">
            <v xml:space="preserve">2.205.900.000 - OUTROS SERVIÇOS DE TERCEIROS </v>
          </cell>
          <cell r="E343" t="str">
            <v>FIRME EMPREENDIMENTOS LTDA</v>
          </cell>
          <cell r="F343" t="str">
            <v>13.864.742/0001-07</v>
          </cell>
          <cell r="G343" t="str">
            <v>35/2022</v>
          </cell>
          <cell r="I343" t="str">
            <v>DIEGEP</v>
          </cell>
          <cell r="J343" t="str">
            <v>CODFIN</v>
          </cell>
          <cell r="K343">
            <v>44796</v>
          </cell>
          <cell r="L343" t="str">
            <v>Lei 13.303/2016
Pregão Eletrônico 
PE Nº 12/2022</v>
          </cell>
          <cell r="M343">
            <v>45027</v>
          </cell>
          <cell r="N343">
            <v>278240.68</v>
          </cell>
          <cell r="O343" t="str">
            <v>ENCERRADO</v>
          </cell>
        </row>
        <row r="344">
          <cell r="A344">
            <v>7360</v>
          </cell>
          <cell r="B344" t="str">
            <v>50900.000217/2020-04</v>
          </cell>
          <cell r="C344" t="str">
            <v>PRESTAÇÃO DE SERVIÇOS DE MANUTENÇÃO DAS INSTALAÇÕES CIVIS E PREDIAIS DO PORTO DE FORTALEZA</v>
          </cell>
          <cell r="D344" t="str">
            <v xml:space="preserve">2.205.900.000 - OUTROS SERVIÇOS DE TERCEIROS </v>
          </cell>
          <cell r="E344" t="str">
            <v xml:space="preserve">EDRO ENGENHARIA </v>
          </cell>
          <cell r="F344" t="str">
            <v xml:space="preserve">03.276.273/0001-51 </v>
          </cell>
          <cell r="G344" t="str">
            <v>36/2022</v>
          </cell>
          <cell r="I344" t="str">
            <v>DIEGEP</v>
          </cell>
          <cell r="J344" t="str">
            <v>CODFIN</v>
          </cell>
          <cell r="K344">
            <v>44813</v>
          </cell>
          <cell r="L344" t="str">
            <v>Lei 13.303/2016
Pregão Eletrônico 
PE Nº 18/2022</v>
          </cell>
          <cell r="M344">
            <v>45913</v>
          </cell>
          <cell r="N344">
            <v>9759520.0500000007</v>
          </cell>
          <cell r="O344" t="str">
            <v>ENCERRADO</v>
          </cell>
        </row>
        <row r="345">
          <cell r="A345">
            <v>7361</v>
          </cell>
          <cell r="B345" t="str">
            <v>50900.000217/2020-04</v>
          </cell>
          <cell r="C345" t="str">
            <v>PRESTAÇÃO DE SERVIÇOS DE MANUTENÇÃO DAS INSTALAÇÕES CIVIS E PREDIAIS DO PORTO DE FORTALEZA</v>
          </cell>
          <cell r="D345" t="str">
            <v xml:space="preserve">2.205.900.000 - OUTROS SERVIÇOS DE TERCEIROS </v>
          </cell>
          <cell r="E345" t="str">
            <v xml:space="preserve">EDRO ENGENHARIA </v>
          </cell>
          <cell r="F345" t="str">
            <v xml:space="preserve">03.276.273/0001-51 </v>
          </cell>
          <cell r="G345" t="str">
            <v>36/2022</v>
          </cell>
          <cell r="H345" t="str">
            <v xml:space="preserve">1º ADITIVO DE CONTRATO 36/2022
</v>
          </cell>
          <cell r="I345" t="str">
            <v>DIEGEP</v>
          </cell>
          <cell r="J345" t="str">
            <v>CODFIN</v>
          </cell>
          <cell r="K345">
            <v>45107</v>
          </cell>
          <cell r="L345" t="str">
            <v>Lei 13.303/2016
Pregão Eletrônico 
PE Nº 18/2022</v>
          </cell>
          <cell r="M345">
            <v>45913</v>
          </cell>
          <cell r="N345">
            <v>9956114.3200000003</v>
          </cell>
          <cell r="O345" t="str">
            <v>ENCERRADO</v>
          </cell>
        </row>
        <row r="346">
          <cell r="A346">
            <v>7362</v>
          </cell>
          <cell r="B346" t="str">
            <v>50900.000217/2020-04</v>
          </cell>
          <cell r="C346" t="str">
            <v>PRESTAÇÃO DE SERVIÇOS DE MANUTENÇÃO DAS INSTALAÇÕES CIVIS E PREDIAIS DO PORTO DE FORTALEZA</v>
          </cell>
          <cell r="D346" t="str">
            <v xml:space="preserve">2.205.900.000 - OUTROS SERVIÇOS DE TERCEIROS </v>
          </cell>
          <cell r="E346" t="str">
            <v xml:space="preserve">EDRO ENGENHARIA </v>
          </cell>
          <cell r="F346" t="str">
            <v xml:space="preserve">03.276.273/0001-51 </v>
          </cell>
          <cell r="G346" t="str">
            <v>36/2022</v>
          </cell>
          <cell r="H346" t="str">
            <v xml:space="preserve">2º ADITIVO DE CONTRATO 36/2022
</v>
          </cell>
          <cell r="I346" t="str">
            <v>DIEGEP</v>
          </cell>
          <cell r="J346" t="str">
            <v>CODFIN</v>
          </cell>
          <cell r="K346">
            <v>45178</v>
          </cell>
          <cell r="L346" t="str">
            <v>Lei 13.303/2016
Pregão Eletrônico 
PE Nº 18/2022</v>
          </cell>
          <cell r="M346">
            <v>45913</v>
          </cell>
          <cell r="N346">
            <v>10017223.039999999</v>
          </cell>
          <cell r="O346" t="str">
            <v>ENCERRADO</v>
          </cell>
        </row>
        <row r="347">
          <cell r="A347">
            <v>7370</v>
          </cell>
          <cell r="B347" t="str">
            <v>50900.001008/2021-51</v>
          </cell>
          <cell r="C347" t="str">
            <v>PRESTAÇÃO DE SERVIÇOS DE REVITALIZAÇÃO BÁSICA PARA TEMPORADA DE CRUZEIROS 2022-2023 (LOTE 03 - FORNECIMENTO E INSTALAÇÃO DO FORRO), DO TERMINAL MARÍTIMO DE PASSAGEIROS DO PORTO DE FORTALEZA</v>
          </cell>
          <cell r="D347" t="str">
            <v>26.122.0035.4101.0023 - Manutenção e Adequação de Bens Imóveis</v>
          </cell>
          <cell r="E347" t="str">
            <v>COLOSSO - LOCAÇÕES E SERVIÇOS LTDA</v>
          </cell>
          <cell r="F347" t="str">
            <v>34.841.308/0001-81</v>
          </cell>
          <cell r="G347" t="str">
            <v>37/2022</v>
          </cell>
          <cell r="I347" t="str">
            <v>DIEGEP</v>
          </cell>
          <cell r="J347" t="str">
            <v>CODFIN</v>
          </cell>
          <cell r="K347">
            <v>44834</v>
          </cell>
          <cell r="L347" t="str">
            <v>Lei 13.303/2016 CONTRATAÇÃO DIRETA DISPENSA DE LICITAÇÃO</v>
          </cell>
          <cell r="M347">
            <v>44972</v>
          </cell>
          <cell r="N347">
            <v>55086.65</v>
          </cell>
          <cell r="O347" t="str">
            <v>ENCERRADO</v>
          </cell>
        </row>
        <row r="348">
          <cell r="A348">
            <v>7380</v>
          </cell>
          <cell r="B348" t="str">
            <v>50900.000086/2022-19</v>
          </cell>
          <cell r="C348" t="str">
            <v>AQUISIÇÃO DE ELASTÔMEROS E ACESSÓRIOS PARA DEFENSAS PORTUÁRIA (LOTE 03), PARA A COMPANHIA DOCAS DO CEARÁ</v>
          </cell>
          <cell r="D348" t="str">
            <v>26.784.3005.147E.0023 - ADEQUAÇÃO DE INSTALAÇÕES DE PROTEÇÃO À ATRACAÇÃO E OPERAÇÃO DE NAVIOS, NO PORTO DE FORTALEZA</v>
          </cell>
          <cell r="E348" t="str">
            <v>FORTNORT DESENVOLVIMENTO AMBIENTAL E URBANO EIRELI</v>
          </cell>
          <cell r="F348" t="str">
            <v>00.900.846/0001-88</v>
          </cell>
          <cell r="G348" t="str">
            <v>38/2022</v>
          </cell>
          <cell r="I348" t="str">
            <v>DIEGEP</v>
          </cell>
          <cell r="J348" t="str">
            <v>CODMAN</v>
          </cell>
          <cell r="K348">
            <v>44830</v>
          </cell>
          <cell r="L348" t="str">
            <v>Lei 13.303/2016
Pregão Eletrônico 
PE Nº 21/2022</v>
          </cell>
          <cell r="M348">
            <v>45979</v>
          </cell>
          <cell r="N348">
            <v>546480</v>
          </cell>
          <cell r="O348" t="str">
            <v>ENCERRADO</v>
          </cell>
        </row>
        <row r="349">
          <cell r="A349">
            <v>7390</v>
          </cell>
          <cell r="B349" t="str">
            <v>50900.000086/2022-19</v>
          </cell>
          <cell r="C349" t="str">
            <v>AQUISIÇÃO DE ELASTÔMEROS E ACESSÓRIOS PARA DEFENSAS PORTUÁRIA (LOTE 01 E 02), PARA A COMPANHIA DOCAS DO CEARÁ</v>
          </cell>
          <cell r="D349" t="str">
            <v>26.784.3005.147E.0023 - ADEQUAÇÃO DE INSTALAÇÕES DE PROTEÇÃO À ATRACAÇÃO E OPERAÇÃO DE NAVIOS, NO PORTO DE FORTALEZA</v>
          </cell>
          <cell r="E349" t="str">
            <v xml:space="preserve">ANDINO LTDA </v>
          </cell>
          <cell r="F349" t="str">
            <v>19.792.159/0001-14</v>
          </cell>
          <cell r="G349" t="str">
            <v>39/2022</v>
          </cell>
          <cell r="I349" t="str">
            <v>DIEGEP</v>
          </cell>
          <cell r="J349" t="str">
            <v>CODMAN</v>
          </cell>
          <cell r="K349">
            <v>44845</v>
          </cell>
          <cell r="L349" t="str">
            <v>Lei 13.303/2016
Pregão Eletrônico 
PE Nº 12/2022</v>
          </cell>
          <cell r="M349">
            <v>45979</v>
          </cell>
          <cell r="N349">
            <v>4285999.2300000004</v>
          </cell>
          <cell r="O349" t="str">
            <v>ENCERRADO</v>
          </cell>
        </row>
        <row r="350">
          <cell r="A350">
            <v>7391</v>
          </cell>
          <cell r="B350" t="str">
            <v>50900.000086/2022-19</v>
          </cell>
          <cell r="C350" t="str">
            <v>AQUISIÇÃO DE ELASTÔMEROS E ACESSÓRIOS PARA DEFENSAS PORTUÁRIA (LOTE 01 E 02), PARA A COMPANHIA DOCAS DO CEARÁ</v>
          </cell>
          <cell r="D350" t="str">
            <v>26.784.3005.147E.0023 - ADEQUAÇÃO DE INSTALAÇÕES DE PROTEÇÃO À ATRACAÇÃO E OPERAÇÃO DE NAVIOS, NO PORTO DE FORTALEZA</v>
          </cell>
          <cell r="E350" t="str">
            <v xml:space="preserve">ANDINO LTDA </v>
          </cell>
          <cell r="F350" t="str">
            <v>19.792.159/0001-14</v>
          </cell>
          <cell r="G350" t="str">
            <v>39/2022</v>
          </cell>
          <cell r="H350" t="str">
            <v xml:space="preserve">1º ADITIVO DE CONTRATO 31/2022
</v>
          </cell>
          <cell r="I350" t="str">
            <v>DIEGEP</v>
          </cell>
          <cell r="J350" t="str">
            <v>CODMAN</v>
          </cell>
          <cell r="K350">
            <v>45051</v>
          </cell>
          <cell r="L350" t="str">
            <v>Lei 13.303/2016
Pregão Eletrônico 
PE Nº 12/2022</v>
          </cell>
          <cell r="M350">
            <v>45979</v>
          </cell>
          <cell r="N350">
            <v>4285999.2300000004</v>
          </cell>
          <cell r="O350" t="str">
            <v>ENCERRADO</v>
          </cell>
        </row>
        <row r="351">
          <cell r="A351">
            <v>7400</v>
          </cell>
          <cell r="B351" t="str">
            <v>50900.001021/2021-18</v>
          </cell>
          <cell r="C351" t="str">
            <v xml:space="preserve">AQUISIÇÃO E INSTALAÇÃO DE APARELHOS AR CONDICIONADOS PARA ATENDER AS NECESSIDADES DA COMPANHIA DOCAS DO CEARÁ - CDC - LOTES 01, 05 E 08 </v>
          </cell>
          <cell r="D351" t="str">
            <v>26.122.0035.4102.0023 - Manutenção e Adequação de Bens
Móveis, Veículos, Máquinas e Equipamentos</v>
          </cell>
          <cell r="E351" t="str">
            <v xml:space="preserve">ATENA COMERCIO DE MOVEIS EIRELI ME </v>
          </cell>
          <cell r="F351" t="str">
            <v xml:space="preserve">12.510.074/0001-57 </v>
          </cell>
          <cell r="G351" t="str">
            <v>40/2022</v>
          </cell>
          <cell r="I351" t="str">
            <v>DIEGEP</v>
          </cell>
          <cell r="J351" t="str">
            <v>CODMAN</v>
          </cell>
          <cell r="K351">
            <v>44834</v>
          </cell>
          <cell r="L351" t="str">
            <v>Lei 13.303/2016
Pregão Eletrônico 
PE Nº 15/2022</v>
          </cell>
          <cell r="M351">
            <v>45208</v>
          </cell>
          <cell r="N351">
            <v>90853.38</v>
          </cell>
          <cell r="O351" t="str">
            <v>ENCERRADO</v>
          </cell>
        </row>
        <row r="352">
          <cell r="A352">
            <v>7410</v>
          </cell>
          <cell r="B352" t="str">
            <v>50900.000705/2022-75</v>
          </cell>
          <cell r="C352" t="str">
            <v>PRESTAÇÃO DE SERVIÇO DE MANUTENÇÃO INFRAESTRUTURA TELEFÔNICA COM FORNECIMENTO DE PEÇAS PARA O PORTO DE FORTALEZA.</v>
          </cell>
          <cell r="D352" t="str">
            <v>2.290.040.000 – COMUNICAÇÕES</v>
          </cell>
          <cell r="E352" t="str">
            <v>SET SERVIÇOS ESPECIALIZADOS EM TELEINFORMATICA LTDA – EPP</v>
          </cell>
          <cell r="F352" t="str">
            <v>23.532.617/0001-53</v>
          </cell>
          <cell r="G352" t="str">
            <v>41/2022</v>
          </cell>
          <cell r="I352" t="str">
            <v>DIEGEP</v>
          </cell>
          <cell r="J352" t="str">
            <v>CODMAN</v>
          </cell>
          <cell r="K352">
            <v>44841</v>
          </cell>
          <cell r="L352" t="str">
            <v>Lei 13.303/2016 CONTRATAÇÃO DIRETA DISPENSA DE LICITAÇÃO</v>
          </cell>
          <cell r="M352">
            <v>45246</v>
          </cell>
          <cell r="N352">
            <v>11880</v>
          </cell>
          <cell r="O352" t="str">
            <v>ENCERRADO</v>
          </cell>
        </row>
        <row r="353">
          <cell r="A353">
            <v>7420</v>
          </cell>
          <cell r="B353" t="str">
            <v>50900.001067/2022-18</v>
          </cell>
          <cell r="C353" t="str">
            <v>CONTRATAÇÃO DE EMPRESA ESPECIALIZADA NA PRESTAÇÃO DE SERVIÇOS DE ORGANIZAÇÃO, PLANEJAMENTO E REALIZAÇÃO DE CONCURSO PÚBLICO PARA PROVIMENTO DA GUARDA PORTUÁRIA</v>
          </cell>
          <cell r="D353" t="str">
            <v>-</v>
          </cell>
          <cell r="E353" t="str">
            <v>INSTITUTO DE DESENVOLVIMENTO INSTITUCIONAL BRASILEIRO – IDIB</v>
          </cell>
          <cell r="F353" t="str">
            <v>22.513.518/0001-61</v>
          </cell>
          <cell r="G353" t="str">
            <v>42/2022</v>
          </cell>
          <cell r="I353" t="str">
            <v>DIAFIN</v>
          </cell>
          <cell r="J353" t="str">
            <v>CODREH</v>
          </cell>
          <cell r="K353">
            <v>44834</v>
          </cell>
          <cell r="L353" t="str">
            <v>Lei 13.303/2016 CONTRATAÇÃO DIRETA DISPENSA DE LICITAÇÃO</v>
          </cell>
          <cell r="M353">
            <v>45237</v>
          </cell>
          <cell r="N353">
            <v>188000</v>
          </cell>
          <cell r="O353" t="str">
            <v>ENCERRADO</v>
          </cell>
        </row>
        <row r="354">
          <cell r="A354">
            <v>7430</v>
          </cell>
          <cell r="B354" t="str">
            <v>50900.000602/2021-24</v>
          </cell>
          <cell r="C354" t="str">
            <v>PRESTAÇÃO DE SERVIÇO PARA OPERACIONALIZAÇÃO DE EQUIPAMENTO DE SCANNER PARA ATENDIMENTO À TEMPORADA DE CRUZEIROS 2022/2023, PARA COMPANHIA DOCAS DO CEARÁ</v>
          </cell>
          <cell r="D354" t="str">
            <v xml:space="preserve">2.205.900.000 - OUTROS SERVIÇOS DE TERCEIROS </v>
          </cell>
          <cell r="E354" t="str">
            <v>SOLTECH COMERCIO E SERVIÇOS DE INFORMATICA LTDA</v>
          </cell>
          <cell r="F354" t="str">
            <v>33.675.576/0001-08</v>
          </cell>
          <cell r="G354" t="str">
            <v>43/2022</v>
          </cell>
          <cell r="I354" t="str">
            <v>DIRCOM</v>
          </cell>
          <cell r="J354" t="str">
            <v>CODMAK</v>
          </cell>
          <cell r="K354">
            <v>44844</v>
          </cell>
          <cell r="L354" t="str">
            <v>Lei 13.303/2016 CONTRATAÇÃO DIRETA DISPENSA DE LICITAÇÃO</v>
          </cell>
          <cell r="M354">
            <v>45177</v>
          </cell>
          <cell r="N354">
            <v>36049.589999999997</v>
          </cell>
          <cell r="O354" t="str">
            <v>ENCERRADO</v>
          </cell>
        </row>
        <row r="355">
          <cell r="A355">
            <v>7431</v>
          </cell>
          <cell r="B355" t="str">
            <v>50900.000602/2021-24</v>
          </cell>
          <cell r="C355" t="str">
            <v>PRESTAÇÃO DE SERVIÇO PARA OPERACIONALIZAÇÃO DE EQUIPAMENTO DE SCANNER PARA ATENDIMENTO À TEMPORADA DE CRUZEIROS 2022/2023, PARA COMPANHIA DOCAS DO CEARÁ</v>
          </cell>
          <cell r="D355" t="str">
            <v xml:space="preserve">2.205.900.000 - OUTROS SERVIÇOS DE TERCEIROS </v>
          </cell>
          <cell r="E355" t="str">
            <v>SOLTECH COMERCIO E SERVIÇOS DE INFORMATICA LTDA</v>
          </cell>
          <cell r="F355" t="str">
            <v>33.675.576/0001-08</v>
          </cell>
          <cell r="G355" t="str">
            <v>43/2022</v>
          </cell>
          <cell r="H355" t="str">
            <v xml:space="preserve">1º ADITIVO DE CONTRATO 43/2022
</v>
          </cell>
          <cell r="I355" t="str">
            <v>DIRCOM</v>
          </cell>
          <cell r="J355" t="str">
            <v>CODMAK</v>
          </cell>
          <cell r="K355">
            <v>44998</v>
          </cell>
          <cell r="L355" t="str">
            <v>Lei 13.303/2016 CONTRATAÇÃO DIRETA DISPENSA DE LICITAÇÃO</v>
          </cell>
          <cell r="M355">
            <v>45177</v>
          </cell>
          <cell r="N355">
            <v>45061.99</v>
          </cell>
          <cell r="O355" t="str">
            <v>ENCERRADO</v>
          </cell>
        </row>
        <row r="356">
          <cell r="A356">
            <v>7440</v>
          </cell>
          <cell r="B356" t="str">
            <v>50900.000232/2020-44</v>
          </cell>
          <cell r="C356" t="str">
            <v>FORNECIMENTO DE PARAFUSOS E PORCAS DAS DEFENSAS PORTUÁRIAS DO PORTO DO MUCURIPE</v>
          </cell>
          <cell r="D356" t="str">
            <v>26.784.3005.147E.0023 - ADEQUAÇÃO DE INSTALAÇÕES DE PROTEÇÃO À ATRACAÇÃO E OPERAÇÃO DE NAVIOS</v>
          </cell>
          <cell r="E356" t="str">
            <v>BIANCA ISABELE PA DE FARIA.</v>
          </cell>
          <cell r="F356" t="str">
            <v>39.587.752/0001-36</v>
          </cell>
          <cell r="G356" t="str">
            <v>44/2022</v>
          </cell>
          <cell r="I356" t="str">
            <v>DIEGEP</v>
          </cell>
          <cell r="J356" t="str">
            <v>CODMAN</v>
          </cell>
          <cell r="K356">
            <v>44854</v>
          </cell>
          <cell r="L356" t="str">
            <v>Lei 13.303/2016
Pregão Eletrônico 
PE Nº 25/2022</v>
          </cell>
          <cell r="M356">
            <v>45223</v>
          </cell>
          <cell r="N356">
            <v>167990</v>
          </cell>
          <cell r="O356" t="str">
            <v>ENCERRADO</v>
          </cell>
        </row>
        <row r="357">
          <cell r="A357">
            <v>7450</v>
          </cell>
          <cell r="B357" t="str">
            <v>50900.000405/2022-96</v>
          </cell>
          <cell r="C357" t="str">
            <v>PRESTAÇÃO DE SERVIÇO DE INSTALAÇÃO DE GRADIL TIPO NYLOFOR E PORTÕES METÁLICOS, INCLUINDO SEU FORNECIMENTO E PEÇAS NECESSÁRIAS.</v>
          </cell>
          <cell r="D357" t="str">
            <v xml:space="preserve"> 26.784.3005.142Z.0023 - ADEQUAÇÃO DE INSTALAÇÕES DE ACOSTAMENTO, DE MOVIMENTAÇÃO E ARMAZENAGEM DE CARGAS</v>
          </cell>
          <cell r="E357" t="str">
            <v>CONSTRUTORA KARBONE E COMERCIAL LTDA</v>
          </cell>
          <cell r="F357" t="str">
            <v xml:space="preserve"> 14.208.934/0001-28</v>
          </cell>
          <cell r="G357" t="str">
            <v>45/2022</v>
          </cell>
          <cell r="I357" t="str">
            <v>DIEGEP</v>
          </cell>
          <cell r="J357" t="str">
            <v>CODINF</v>
          </cell>
          <cell r="K357">
            <v>44851</v>
          </cell>
          <cell r="L357" t="str">
            <v>Lei 13.303/2016 CONTRATAÇÃO DIRETA DISPENSA DE LICITAÇÃO</v>
          </cell>
          <cell r="M357">
            <v>45033</v>
          </cell>
          <cell r="N357">
            <v>161118.79</v>
          </cell>
          <cell r="O357" t="str">
            <v>ENCERRADO</v>
          </cell>
        </row>
        <row r="358">
          <cell r="A358">
            <v>7460</v>
          </cell>
          <cell r="B358" t="str">
            <v>50900.000697/2021-86</v>
          </cell>
          <cell r="C358" t="str">
            <v>SERVIÇO DE MANUTENÇÃO DE CATRACAS DE ACESSO E BARREIRAS/CANCELAS, INCLUINDO SEU FORNECIMENTO, INSTALAÇÃO E PEÇAS NECESSÁRIAS, PARA A COMPANHIA DOCAS DO CEARÁ (LOTE I E II).</v>
          </cell>
          <cell r="D358" t="str">
            <v>26.122.0035.4102.0023 - Manutenção e Adequação de Bens Móveis,Veículos, Máquinas e Equipamentos e 2.205.900.000 - Outros Serviços De Terceiros</v>
          </cell>
          <cell r="E358" t="str">
            <v>COMÉRCIO E SERVIÇOS ENCEL AUTOMÁTICOS LTDA. </v>
          </cell>
          <cell r="F358" t="str">
            <v>01.652.136/0001-49</v>
          </cell>
          <cell r="G358" t="str">
            <v>46/2022</v>
          </cell>
          <cell r="I358" t="str">
            <v>DIEGEP</v>
          </cell>
          <cell r="J358" t="str">
            <v>CODMAN</v>
          </cell>
          <cell r="K358">
            <v>44859</v>
          </cell>
          <cell r="L358" t="str">
            <v>Lei 13.303/2016
Pregão Eletrônico 
PE Nº 23/2022</v>
          </cell>
          <cell r="M358">
            <v>45595</v>
          </cell>
          <cell r="N358">
            <v>421309.26</v>
          </cell>
          <cell r="O358" t="str">
            <v>ENCERRADO</v>
          </cell>
        </row>
        <row r="359">
          <cell r="A359">
            <v>7461</v>
          </cell>
          <cell r="B359" t="str">
            <v>50900.000697/2021-86</v>
          </cell>
          <cell r="C359" t="str">
            <v>SERVIÇO DE MANUTENÇÃO DE CATRACAS DE ACESSO E BARREIRAS/CANCELAS, INCLUINDO SEU FORNECIMENTO, INSTALAÇÃO E PEÇAS NECESSÁRIAS, PARA A COMPANHIA DOCAS DO CEARÁ (LOTE I E II).</v>
          </cell>
          <cell r="D359" t="str">
            <v>26.122.0035.4102.0023 - Manutenção e Adequação de Bens Móveis,Veículos, Máquinas e Equipamentos e 2.205.900.000 - Outros Serviços De Terceiros</v>
          </cell>
          <cell r="E359" t="str">
            <v>COMÉRCIO E SERVIÇOS ENCEL AUTOMÁTICOS LTDA. </v>
          </cell>
          <cell r="F359" t="str">
            <v>01.652.136/0001-49</v>
          </cell>
          <cell r="G359" t="str">
            <v>46/2022</v>
          </cell>
          <cell r="H359" t="str">
            <v xml:space="preserve">1º ADITIVO DE CONTRATO 462022
</v>
          </cell>
          <cell r="I359" t="str">
            <v>DIEGEP</v>
          </cell>
          <cell r="J359" t="str">
            <v>CODMAN</v>
          </cell>
          <cell r="K359">
            <v>45961</v>
          </cell>
          <cell r="L359" t="str">
            <v>Lei 13.303/2016
Pregão Eletrônico 
PE Nº 23/2022</v>
          </cell>
          <cell r="M359">
            <v>46325</v>
          </cell>
          <cell r="N359">
            <v>26400</v>
          </cell>
          <cell r="O359" t="str">
            <v>EM EXECUÇÃO</v>
          </cell>
        </row>
        <row r="360">
          <cell r="A360">
            <v>7480</v>
          </cell>
          <cell r="B360" t="str">
            <v>50900.000726/2022-91</v>
          </cell>
          <cell r="C360" t="str">
            <v>FORNECIMENTO DE COBERTURA MÓVEL</v>
          </cell>
          <cell r="D360" t="str">
            <v xml:space="preserve"> 26.784.3005.15QU.0023 - MELHORIA DA INFRAESTRUTURA E DA OPERAÇÃO PORTUÁRIA</v>
          </cell>
          <cell r="E360" t="str">
            <v>METALURGICA MOREIRA LTDA. </v>
          </cell>
          <cell r="F360" t="str">
            <v xml:space="preserve">07.289.390/0001-00 </v>
          </cell>
          <cell r="G360" t="str">
            <v>48/2022</v>
          </cell>
          <cell r="I360" t="str">
            <v>DIEGEP</v>
          </cell>
          <cell r="J360" t="str">
            <v>CODINF</v>
          </cell>
          <cell r="K360">
            <v>44854</v>
          </cell>
          <cell r="L360" t="str">
            <v>Lei 13.303/2016 CONTRATAÇÃO DIRETA DISPENSA DE LICITAÇÃO</v>
          </cell>
          <cell r="M360">
            <v>44949</v>
          </cell>
          <cell r="N360">
            <v>35500</v>
          </cell>
          <cell r="O360" t="str">
            <v>ENCERRADO</v>
          </cell>
        </row>
        <row r="361">
          <cell r="A361">
            <v>7490</v>
          </cell>
          <cell r="B361" t="str">
            <v>50900.000046/2022-77</v>
          </cell>
          <cell r="C361" t="str">
            <v>PRESTAÇÃO DE SERVIÇOS EM MANUTENÇÃO PREVENTIVA E CORRETIVA, COM FORNECIMENTO TOTAL DE PEÇAS DE APARELHOS DE AR CONDICIONADOS PARA O PORTO DE FORTALEZA</v>
          </cell>
          <cell r="D361" t="str">
            <v xml:space="preserve">2.205.900.000 - OUTROS SERVIÇOS DE TERCEIROS </v>
          </cell>
          <cell r="E361" t="str">
            <v>MDL COMÉRCIO E SERÇOS - ME. </v>
          </cell>
          <cell r="F361" t="str">
            <v>18.192.731/0001-41</v>
          </cell>
          <cell r="G361" t="str">
            <v>49/2022</v>
          </cell>
          <cell r="I361" t="str">
            <v>DIEGEP</v>
          </cell>
          <cell r="J361" t="str">
            <v>CODMAN</v>
          </cell>
          <cell r="K361">
            <v>44882</v>
          </cell>
          <cell r="L361" t="str">
            <v>Lei 13.303/2016
Pregão Eletrônico 
PE Nº 22/2022</v>
          </cell>
          <cell r="M361">
            <v>45250</v>
          </cell>
          <cell r="N361">
            <v>237500</v>
          </cell>
          <cell r="O361" t="str">
            <v>ENCERRADO</v>
          </cell>
        </row>
        <row r="362">
          <cell r="A362">
            <v>7500</v>
          </cell>
          <cell r="B362" t="str">
            <v>50900.000069/2022-81</v>
          </cell>
          <cell r="C362" t="str">
            <v>CONTRATAÇÃO DE EMPRESA PARA TERCEIRIZAÇÃO DE MÃO DE OBRA ESPECIALIZADA EM MANUTENÇÃO DE TECNOLOGIA DA INFORMAÇÃO EM CONFORMIDADES COM AS NECESSIDADES DA COMPANHIA DOCAS DO CEARÁ</v>
          </cell>
          <cell r="D362" t="str">
            <v xml:space="preserve">2.205.900.000 - OUTROS SERVIÇOS DE TERCEIROS </v>
          </cell>
          <cell r="E362" t="str">
            <v xml:space="preserve">CONECTAA TECNOLOGIA DA INFORMAÇÃO LTDA. 
</v>
          </cell>
          <cell r="F362" t="str">
            <v>00.530.341/0001-79</v>
          </cell>
          <cell r="G362" t="str">
            <v>50/2022</v>
          </cell>
          <cell r="I362" t="str">
            <v>DIEGEP</v>
          </cell>
          <cell r="J362" t="str">
            <v>CODTEI</v>
          </cell>
          <cell r="K362">
            <v>44865</v>
          </cell>
          <cell r="L362" t="str">
            <v>Lei 13.303/2016
Pregão Eletrônico 
PE Nº 26/2022</v>
          </cell>
          <cell r="M362">
            <v>45629</v>
          </cell>
          <cell r="N362">
            <v>2132009.04</v>
          </cell>
          <cell r="O362" t="str">
            <v>ENCERRADO</v>
          </cell>
        </row>
        <row r="363">
          <cell r="A363">
            <v>7501</v>
          </cell>
          <cell r="B363" t="str">
            <v>50900.000069/2022-81</v>
          </cell>
          <cell r="C363" t="str">
            <v>CONTRATAÇÃO DE EMPRESA PARA TERCEIRIZAÇÃO DE MÃO DE OBRA ESPECIALIZADA EM MANUTENÇÃO DE TECNOLOGIA DA INFORMAÇÃO EM CONFORMIDADES COM AS NECESSIDADES DA COMPANHIA DOCAS DO CEARÁ</v>
          </cell>
          <cell r="D363" t="str">
            <v xml:space="preserve">2.205.900.000 - OUTROS SERVIÇOS DE TERCEIROS </v>
          </cell>
          <cell r="E363" t="str">
            <v xml:space="preserve">CONECTAA TECNOLOGIA DA INFORMAÇÃO LTDA. 
</v>
          </cell>
          <cell r="F363" t="str">
            <v>00.530.341/0001-79</v>
          </cell>
          <cell r="G363" t="str">
            <v>50/2022</v>
          </cell>
          <cell r="H363" t="str">
            <v xml:space="preserve">1º ADITIVO DE CONTRATO 50/2022
</v>
          </cell>
          <cell r="I363" t="str">
            <v>DIEGEP</v>
          </cell>
          <cell r="J363" t="str">
            <v>CODTEI</v>
          </cell>
          <cell r="K363">
            <v>45314</v>
          </cell>
          <cell r="L363" t="str">
            <v>Lei 13.303/2016
Pregão Eletrônico 
PE Nº 26/2022</v>
          </cell>
          <cell r="M363">
            <v>45629</v>
          </cell>
          <cell r="N363">
            <v>2361348.42</v>
          </cell>
          <cell r="O363" t="str">
            <v>ENCERRADO</v>
          </cell>
        </row>
        <row r="364">
          <cell r="A364">
            <v>7502</v>
          </cell>
          <cell r="B364" t="str">
            <v>50900.000069/2022-81</v>
          </cell>
          <cell r="C364" t="str">
            <v>CONTRATAÇÃO DE EMPRESA PARA TERCEIRIZAÇÃO DE MÃO DE OBRA ESPECIALIZADA EM MANUTENÇÃO DE TECNOLOGIA DA INFORMAÇÃO EM CONFORMIDADES COM AS NECESSIDADES DA COMPANHIA DOCAS DO CEARÁ</v>
          </cell>
          <cell r="D364" t="str">
            <v xml:space="preserve">2.205.900.000 - OUTROS SERVIÇOS DE TERCEIROS </v>
          </cell>
          <cell r="E364" t="str">
            <v xml:space="preserve">CONECTAA TECNOLOGIA DA INFORMAÇÃO LTDA. 
</v>
          </cell>
          <cell r="F364" t="str">
            <v>00.530.341/0001-79</v>
          </cell>
          <cell r="G364" t="str">
            <v>50/2022</v>
          </cell>
          <cell r="H364" t="str">
            <v xml:space="preserve">2º ADITIVO DE CONTRATO 50/2022
</v>
          </cell>
          <cell r="I364" t="str">
            <v>DIEGEP</v>
          </cell>
          <cell r="J364" t="str">
            <v>CODTEI</v>
          </cell>
          <cell r="K364">
            <v>45597</v>
          </cell>
          <cell r="L364" t="str">
            <v>Lei 13.303/2016
Pregão Eletrônico 
PE Nº 26/2022</v>
          </cell>
          <cell r="M364">
            <v>46391</v>
          </cell>
          <cell r="N364">
            <v>2361348.42</v>
          </cell>
          <cell r="O364" t="str">
            <v>EM EXECUÇÃO</v>
          </cell>
        </row>
        <row r="365">
          <cell r="A365">
            <v>7503</v>
          </cell>
          <cell r="B365" t="str">
            <v>50900.000069/2022-81</v>
          </cell>
          <cell r="C365" t="str">
            <v>CONTRATAÇÃO DE EMPRESA PARA TERCEIRIZAÇÃO DE MÃO DE OBRA ESPECIALIZADA EM MANUTENÇÃO DE TECNOLOGIA DA INFORMAÇÃO EM CONFORMIDADES COM AS NECESSIDADES DA COMPANHIA DOCAS DO CEARÁ</v>
          </cell>
          <cell r="D365" t="str">
            <v xml:space="preserve">2.205.900.000 - OUTROS SERVIÇOS DE TERCEIROS </v>
          </cell>
          <cell r="E365" t="str">
            <v xml:space="preserve">CONECTAA TECNOLOGIA DA INFORMAÇÃO LTDA. 
</v>
          </cell>
          <cell r="F365" t="str">
            <v>00.530.341/0001-79</v>
          </cell>
          <cell r="G365" t="str">
            <v>50/2022</v>
          </cell>
          <cell r="H365" t="str">
            <v xml:space="preserve">3º ADITIVO DE CONTRATO 50/2022
</v>
          </cell>
          <cell r="I365" t="str">
            <v>DIEGEP</v>
          </cell>
          <cell r="J365" t="str">
            <v>CODTEI</v>
          </cell>
          <cell r="K365">
            <v>46129</v>
          </cell>
          <cell r="L365" t="str">
            <v>Lei 13.303/2016
Pregão Eletrônico 
PE Nº 26/2022</v>
          </cell>
          <cell r="M365">
            <v>46391</v>
          </cell>
          <cell r="N365">
            <v>2609625.84</v>
          </cell>
          <cell r="O365" t="str">
            <v>EM EXECUÇÃO</v>
          </cell>
        </row>
        <row r="366">
          <cell r="A366">
            <v>7520</v>
          </cell>
          <cell r="B366" t="str">
            <v>50900.000328/2021-93</v>
          </cell>
          <cell r="C366" t="str">
            <v>CONTRATAÇÃO DE SEGURO DE VIDA PARA INTEGRANTES DO QUADRO DA COMPANHIA DOCAS DO CEARÁ</v>
          </cell>
          <cell r="D366" t="str">
            <v xml:space="preserve">2.201.039.000 - OUTROS BENEFÍCIOS </v>
          </cell>
          <cell r="E366" t="str">
            <v xml:space="preserve">PORTO SEGURO COMPANHIA DE SEGURO GERAIS </v>
          </cell>
          <cell r="F366" t="str">
            <v xml:space="preserve">61.198.164/0001-60  </v>
          </cell>
          <cell r="G366" t="str">
            <v>52/2022</v>
          </cell>
          <cell r="I366" t="str">
            <v>DIAFIN</v>
          </cell>
          <cell r="J366" t="str">
            <v>CODREH</v>
          </cell>
          <cell r="K366">
            <v>44869</v>
          </cell>
          <cell r="L366" t="str">
            <v>Lei 13.303/2016
Pregão Eletrônico 
PE Nº 28/2022</v>
          </cell>
          <cell r="M366">
            <v>45247</v>
          </cell>
          <cell r="N366">
            <v>164597.28</v>
          </cell>
          <cell r="O366" t="str">
            <v>ENCERRADO</v>
          </cell>
        </row>
        <row r="367">
          <cell r="A367">
            <v>7530</v>
          </cell>
          <cell r="B367" t="str">
            <v>50900.000330/2022-43</v>
          </cell>
          <cell r="C367" t="str">
            <v>PRESTAÇÃO DE SERVIÇOS DE LEVANTAMENTO TOPOGRÁFICO, PLANIALTIMÉTRICO, CADASTRAL E GEOREFERENCIADO DO PORTO DE FORTALEZA</v>
          </cell>
          <cell r="D367" t="str">
            <v xml:space="preserve">2.205.900.000 - OUTROS SERVIÇOS DE TERCEIROS </v>
          </cell>
          <cell r="E367" t="str">
            <v>GRANSUL SERVIÇOS LTDA</v>
          </cell>
          <cell r="F367" t="str">
            <v>38.222.807/0001-41</v>
          </cell>
          <cell r="G367" t="str">
            <v>53/2022</v>
          </cell>
          <cell r="I367" t="str">
            <v>DIEGEP</v>
          </cell>
          <cell r="J367" t="str">
            <v>CODINF</v>
          </cell>
          <cell r="K367">
            <v>44869</v>
          </cell>
          <cell r="L367" t="str">
            <v>Lei 13.303/2016
Pregão Eletrônico 
PE Nº 24/2022</v>
          </cell>
          <cell r="M367">
            <v>45270</v>
          </cell>
          <cell r="N367">
            <v>15600</v>
          </cell>
          <cell r="O367" t="str">
            <v>ENCERRADO</v>
          </cell>
        </row>
        <row r="368">
          <cell r="A368">
            <v>7540</v>
          </cell>
          <cell r="B368" t="str">
            <v>50900.000812/2022-01</v>
          </cell>
          <cell r="C368" t="str">
            <v>PRESTAÇÃO DE SERVIÇOS DE RECOMPOSIÇÃO DE ATERRO, ENROCAMENTO E LAJE DE TRANSIÇÃO, NO BERÇO 106, NO PORTO DO MUCURIPE</v>
          </cell>
          <cell r="D368" t="str">
            <v xml:space="preserve"> 26.784.3005.15QU.0023 - MELHORIA DA INFRAESTRUTURA E DA OPERAÇÃO PORTUÁRIA</v>
          </cell>
          <cell r="E368" t="str">
            <v>CONSDUCTO ENGENHARIA LTDA – EPP. </v>
          </cell>
          <cell r="F368" t="str">
            <v>08.728.600/0001-82</v>
          </cell>
          <cell r="G368" t="str">
            <v>54/2022</v>
          </cell>
          <cell r="I368" t="str">
            <v>DIEGEP</v>
          </cell>
          <cell r="J368" t="str">
            <v>CODINF</v>
          </cell>
          <cell r="K368">
            <v>44881</v>
          </cell>
          <cell r="L368" t="str">
            <v>Lei 13.303/2016
Pregão Eletrônico 
PE Nº 027/2022</v>
          </cell>
          <cell r="M368">
            <v>45115</v>
          </cell>
          <cell r="N368">
            <v>680436.4</v>
          </cell>
          <cell r="O368" t="str">
            <v>ENCERRADO</v>
          </cell>
        </row>
        <row r="369">
          <cell r="A369">
            <v>7550</v>
          </cell>
          <cell r="B369" t="str">
            <v>50900.001371/2022-57</v>
          </cell>
          <cell r="C369" t="str">
            <v>AQUISIÇÃO DE DISJUNTOR DE 17KV A VÁCUO E ACESSÓRIOS PARA O TERMINAL MARÍTIMO DE PASSAGEIROS DA COMPANHIA DOCAS DO CEARÁ</v>
          </cell>
          <cell r="D369" t="str">
            <v>26.122.0035.4101.0023 - MANUTENÇÃO E ADEQUAÇÃO DE BENS IMÓVEIS</v>
          </cell>
          <cell r="E369" t="str">
            <v>S V COMÉRCIO DE MATERIAL ELÉTRICO LTDA.</v>
          </cell>
          <cell r="F369" t="str">
            <v>35.088.657/0001-3</v>
          </cell>
          <cell r="G369" t="str">
            <v>55/2022</v>
          </cell>
          <cell r="I369" t="str">
            <v>DIEGEP</v>
          </cell>
          <cell r="J369" t="str">
            <v>CODINF</v>
          </cell>
          <cell r="K369">
            <v>44881</v>
          </cell>
          <cell r="L369" t="str">
            <v xml:space="preserve">Lei 13.303/2016
arT. 29, XV
 Dispensa de Licitação  Emergencial </v>
          </cell>
          <cell r="M369">
            <v>44925</v>
          </cell>
          <cell r="N369">
            <v>65000</v>
          </cell>
          <cell r="O369" t="str">
            <v>ENCERRADO</v>
          </cell>
        </row>
        <row r="370">
          <cell r="A370">
            <v>7560</v>
          </cell>
          <cell r="B370" t="str">
            <v>50900.001235/2022-67</v>
          </cell>
          <cell r="C370" t="str">
            <v>PARTICIPAÇÃO DA CDC NO BRASIL EXPORT 2022 – FÓRUM NACIONAL DE LOGÍSTICA E INFRAESTRUTURA PORTUÁRIA.</v>
          </cell>
          <cell r="D370" t="str">
            <v>2.205.050.200 - PUBLICIDADE MERCADOLÓGICA</v>
          </cell>
          <cell r="E370" t="str">
            <v>CENTRO DE ESTUDOS EM LOGÍSTICA, TRANSPORTES E COMÉRCIO EXTERIOR DO BRASIL EXPORT - C.E.B.E. LTDA.</v>
          </cell>
          <cell r="F370" t="str">
            <v>40.435.738/0001-04</v>
          </cell>
          <cell r="G370" t="str">
            <v>56/2022</v>
          </cell>
          <cell r="I370" t="str">
            <v>DIRCOM</v>
          </cell>
          <cell r="J370" t="str">
            <v>DIRCOM</v>
          </cell>
          <cell r="K370">
            <v>44876</v>
          </cell>
          <cell r="L370" t="str">
            <v>Contratação direta dispensa 
art.30</v>
          </cell>
          <cell r="M370">
            <v>44926</v>
          </cell>
          <cell r="N370">
            <v>45000</v>
          </cell>
          <cell r="O370" t="str">
            <v>ENCERRADO</v>
          </cell>
        </row>
        <row r="371">
          <cell r="A371">
            <v>7570</v>
          </cell>
          <cell r="B371" t="str">
            <v>50900.001223/2022-32</v>
          </cell>
          <cell r="C371" t="str">
            <v>PARTICIPAÇÃO DA CDC 17º EDIÇÃO DA FEIRA INTERNACIONAL DE LOGÍSTICA EXPOLOG 2022 E SEMINÁRIO INTERNACIONAL DE LOGÍSTICA</v>
          </cell>
          <cell r="D371" t="str">
            <v>2.205.050.200 - PUBLICIDADE MERCADOLÓGICA</v>
          </cell>
          <cell r="E371" t="str">
            <v xml:space="preserve">INSTITUTO FUTURE DE JUVENTUDE, PROMOÇÃO, TURISMO, CULTURA E DESENVOLVIMENTO SUSTENTÁVEL.  </v>
          </cell>
          <cell r="F371" t="str">
            <v>16.910.427/0001-67</v>
          </cell>
          <cell r="G371" t="str">
            <v>57/2022</v>
          </cell>
          <cell r="I371" t="str">
            <v>DIRCOM</v>
          </cell>
          <cell r="J371" t="str">
            <v>DIRCOM</v>
          </cell>
          <cell r="K371">
            <v>44887</v>
          </cell>
          <cell r="L371" t="str">
            <v>Contratação direta dispensa 
art.30</v>
          </cell>
          <cell r="M371">
            <v>44970</v>
          </cell>
          <cell r="N371">
            <v>30000</v>
          </cell>
          <cell r="O371" t="str">
            <v>ENCERRADO</v>
          </cell>
        </row>
        <row r="372">
          <cell r="A372">
            <v>7580</v>
          </cell>
          <cell r="B372" t="str">
            <v>50900.000617/2022-73</v>
          </cell>
          <cell r="C372" t="str">
            <v>CONTRATAÇÃO DE SOLUÇÃO DE OCR</v>
          </cell>
          <cell r="D372" t="str">
            <v>26.784.3005.14KM.0023 - IMPLANTAÇÃO DE SISTEMA PORTUÁRIO DE MONITORAMENTO DE CARGAS E DA CADEIA LOGÍSTICA, 
26.784.3005.143A.0023 – ADEQUAÇÃO DE INSTALAÇÕES GERAIS E DE SUPRIMENTOS, NO PORTO DE FORTALEZA e 2.205.900.000 - OUTROS SERVIÇOS DE TERCEIROS</v>
          </cell>
          <cell r="E372" t="str">
            <v>ISRABRAS SISTEMAS DE SEGURANCA INTEGRADOS EIRELI</v>
          </cell>
          <cell r="F372" t="str">
            <v>09.124.795/0001-14</v>
          </cell>
          <cell r="G372" t="str">
            <v>58/2022</v>
          </cell>
          <cell r="I372" t="str">
            <v>DIEGEP</v>
          </cell>
          <cell r="J372" t="str">
            <v>CODTEI</v>
          </cell>
          <cell r="K372">
            <v>44897</v>
          </cell>
          <cell r="L372" t="str">
            <v>Lei 13.303/2016
Pregão Eletrônico 
PE Nº 031/2022</v>
          </cell>
          <cell r="M372">
            <v>45695</v>
          </cell>
          <cell r="N372">
            <v>1499000</v>
          </cell>
          <cell r="O372" t="str">
            <v>ENCERRADO</v>
          </cell>
        </row>
        <row r="373">
          <cell r="A373">
            <v>7590</v>
          </cell>
          <cell r="B373" t="str">
            <v>50900.001238/2022-09</v>
          </cell>
          <cell r="C373" t="str">
            <v>PARTICIPAÇÃO DA CDC NO EVENTO 30º CONGRESSO LATINO-AMERICANO DE PORTOS (AAPA LATINO)</v>
          </cell>
          <cell r="D373" t="str">
            <v>2.205.050.200 - PUBLICIDADE MERCADOLÓGICA</v>
          </cell>
          <cell r="E373" t="str">
            <v>AAPA LATINO SANTOS 2022 INC</v>
          </cell>
          <cell r="F373" t="str">
            <v>P21000023609</v>
          </cell>
          <cell r="G373" t="str">
            <v>59/2022</v>
          </cell>
          <cell r="I373" t="str">
            <v>DIRCOM</v>
          </cell>
          <cell r="J373" t="str">
            <v>DIRCOM</v>
          </cell>
          <cell r="K373">
            <v>44889</v>
          </cell>
          <cell r="L373" t="str">
            <v>Contratação direta dispensa 
art.30</v>
          </cell>
          <cell r="M373">
            <v>44960</v>
          </cell>
          <cell r="N373">
            <v>34738</v>
          </cell>
          <cell r="O373" t="str">
            <v>ENCERRADO</v>
          </cell>
        </row>
        <row r="374">
          <cell r="A374">
            <v>7600</v>
          </cell>
          <cell r="B374" t="str">
            <v>50900.000590/2022-19</v>
          </cell>
          <cell r="C374" t="str">
            <v>SERVIÇOS TÉCNICOS DE MANUTENÇÃO CORRETIVA E PREVENTIVA, INCLUINDO O FORNECIMENTO DE PEÇAS PARA DATACENTER DA COMPANHIA DOCAS DO CEARÁ</v>
          </cell>
          <cell r="D374" t="str">
            <v xml:space="preserve">2.205.900.000 - OUTROS SERVIÇOS DE TERCEIROS </v>
          </cell>
          <cell r="E374" t="str">
            <v>UNITECH-RIO COMÉRCIO E SERVIÇOS LTDA</v>
          </cell>
          <cell r="F374" t="str">
            <v>19.892.624/0001-99</v>
          </cell>
          <cell r="G374" t="str">
            <v>60/2022</v>
          </cell>
          <cell r="I374" t="str">
            <v>DIEGEP</v>
          </cell>
          <cell r="J374" t="str">
            <v>CODTEI</v>
          </cell>
          <cell r="K374">
            <v>44911</v>
          </cell>
          <cell r="L374" t="str">
            <v>Lei 13.303/2016
Pregão Eletrônico 
PE Nº 33/2022</v>
          </cell>
          <cell r="M374">
            <v>45649</v>
          </cell>
          <cell r="N374">
            <v>159960</v>
          </cell>
          <cell r="O374" t="str">
            <v>ENCERRADO</v>
          </cell>
        </row>
        <row r="375">
          <cell r="A375">
            <v>7610</v>
          </cell>
          <cell r="B375" t="str">
            <v>50900.001062/2021-04</v>
          </cell>
          <cell r="C375" t="str">
            <v>MANUTENÇÃO CORRETIVA DE EQUIPAMENTOS DE SCANNER DE BAGAGENS DO TERMINAL MARÍTIMO DE PASSAGEIROS COM FORNECIMENTO DE PEÇAS</v>
          </cell>
          <cell r="D375" t="str">
            <v xml:space="preserve">2.205.900.000 - OUTROS SERVIÇOS DE TERCEIROS </v>
          </cell>
          <cell r="E375" t="str">
            <v>UNITECH-RIO COMÉRCIO E SERVIÇOS LTDA</v>
          </cell>
          <cell r="F375" t="str">
            <v>19.892.624/0001-99</v>
          </cell>
          <cell r="G375" t="str">
            <v>61/2022</v>
          </cell>
          <cell r="I375" t="str">
            <v>DIEGEP</v>
          </cell>
          <cell r="J375" t="str">
            <v>CODMAN</v>
          </cell>
          <cell r="K375">
            <v>44911</v>
          </cell>
          <cell r="L375" t="str">
            <v xml:space="preserve">Lei 13.303/2016
arT. 29, II
 Dispensa de Licitação  </v>
          </cell>
          <cell r="M375">
            <v>45103</v>
          </cell>
          <cell r="N375">
            <v>59535</v>
          </cell>
          <cell r="O375" t="str">
            <v>ENCERRADO</v>
          </cell>
        </row>
        <row r="376">
          <cell r="A376">
            <v>8010</v>
          </cell>
          <cell r="B376" t="str">
            <v>50900.000229/2021-10</v>
          </cell>
          <cell r="C376" t="str">
            <v>PRESTAÇÃO DE SERVIÇOS DE MANUTENÇÃO ELÉTRICA E MECÂNICA DO PORTO DE FORTALEZA</v>
          </cell>
          <cell r="D376" t="str">
            <v xml:space="preserve">2.205.900.000 - OUTROS SERVIÇOS DE TERCEIROS </v>
          </cell>
          <cell r="E376" t="str">
            <v>NORMATEL ENGENHARIA LTDA</v>
          </cell>
          <cell r="F376" t="str">
            <v>05.353.545/0001-03</v>
          </cell>
          <cell r="G376" t="str">
            <v>01/2023</v>
          </cell>
          <cell r="I376" t="str">
            <v>DIEGEP</v>
          </cell>
          <cell r="J376" t="str">
            <v>CODMAN</v>
          </cell>
          <cell r="K376">
            <v>44931</v>
          </cell>
          <cell r="L376" t="str">
            <v>Lei 13.303/2016
Pregão Eletrônico 
PE Nº 36/2022</v>
          </cell>
          <cell r="M376">
            <v>46030</v>
          </cell>
          <cell r="N376">
            <v>14233532.380000001</v>
          </cell>
          <cell r="O376" t="str">
            <v>ENCERRADO</v>
          </cell>
        </row>
        <row r="377">
          <cell r="A377">
            <v>8011</v>
          </cell>
          <cell r="B377" t="str">
            <v>50900.000229/2021-10</v>
          </cell>
          <cell r="C377" t="str">
            <v>PRESTAÇÃO DE SERVIÇOS DE MANUTENÇÃO ELÉTRICA E MECÂNICA DO PORTO DE FORTALEZA</v>
          </cell>
          <cell r="D377" t="str">
            <v xml:space="preserve">2.205.900.000 - OUTROS SERVIÇOS DE TERCEIROS </v>
          </cell>
          <cell r="E377" t="str">
            <v>NORMATEL ENGENHARIA LTDA</v>
          </cell>
          <cell r="F377" t="str">
            <v>05.353.545/0001-03</v>
          </cell>
          <cell r="G377" t="str">
            <v>01/2023</v>
          </cell>
          <cell r="H377" t="str">
            <v xml:space="preserve">1º ADITIVO DE CONTRATO 01/2023
</v>
          </cell>
          <cell r="I377" t="str">
            <v>DIEGEP</v>
          </cell>
          <cell r="J377" t="str">
            <v>CODMAN</v>
          </cell>
          <cell r="K377">
            <v>45881</v>
          </cell>
          <cell r="L377" t="str">
            <v>Lei 13.303/2016
Pregão Eletrônico 
PE Nº 36/2022</v>
          </cell>
          <cell r="M377">
            <v>46030</v>
          </cell>
          <cell r="N377">
            <v>15226301.949999999</v>
          </cell>
          <cell r="O377" t="str">
            <v>ENCERRADO</v>
          </cell>
        </row>
        <row r="378">
          <cell r="A378">
            <v>8012</v>
          </cell>
          <cell r="B378" t="str">
            <v>50900.000229/2021-10</v>
          </cell>
          <cell r="C378" t="str">
            <v>PRESTAÇÃO DE SERVIÇOS DE MANUTENÇÃO ELÉTRICA E MECÂNICA DO PORTO DE FORTALEZA</v>
          </cell>
          <cell r="D378" t="str">
            <v xml:space="preserve">2.205.900.000 - OUTROS SERVIÇOS DE TERCEIROS </v>
          </cell>
          <cell r="E378" t="str">
            <v>NORMATEL ENGENHARIA LTDA</v>
          </cell>
          <cell r="F378" t="str">
            <v>05.353.545/0001-03</v>
          </cell>
          <cell r="G378" t="str">
            <v>01/2023</v>
          </cell>
          <cell r="H378" t="str">
            <v xml:space="preserve">2º ADITIVO DE CONTRATO 01/2023
</v>
          </cell>
          <cell r="I378" t="str">
            <v>DIEGEP</v>
          </cell>
          <cell r="J378" t="str">
            <v>CODMAN</v>
          </cell>
          <cell r="K378">
            <v>45912</v>
          </cell>
          <cell r="L378" t="str">
            <v>Lei 13.303/2016
Pregão Eletrônico 
PE Nº 36/2022</v>
          </cell>
          <cell r="M378">
            <v>46030</v>
          </cell>
          <cell r="N378">
            <v>17611447.149999999</v>
          </cell>
          <cell r="O378" t="str">
            <v>ENCERRADO</v>
          </cell>
        </row>
        <row r="379">
          <cell r="A379">
            <v>8013</v>
          </cell>
          <cell r="B379" t="str">
            <v>50900.000229/2021-10</v>
          </cell>
          <cell r="C379" t="str">
            <v>PRESTAÇÃO DE SERVIÇOS DE MANUTENÇÃO ELÉTRICA E MECÂNICA DO PORTO DE FORTALEZA</v>
          </cell>
          <cell r="D379" t="str">
            <v xml:space="preserve">2.205.900.000 - OUTROS SERVIÇOS DE TERCEIROS </v>
          </cell>
          <cell r="E379" t="str">
            <v>NORMATEL ENGENHARIA LTDA</v>
          </cell>
          <cell r="F379" t="str">
            <v>05.353.545/0001-03</v>
          </cell>
          <cell r="G379" t="str">
            <v>01/2023</v>
          </cell>
          <cell r="H379" t="str">
            <v xml:space="preserve">3º ADITIVO DE CONTRATO 01/2023
</v>
          </cell>
          <cell r="I379" t="str">
            <v>DIEGEP</v>
          </cell>
          <cell r="J379" t="str">
            <v>CODMAN</v>
          </cell>
          <cell r="K379">
            <v>46031</v>
          </cell>
          <cell r="L379" t="str">
            <v>Lei 13.303/2016
Pregão Eletrônico 
PE Nº 36/2022</v>
          </cell>
          <cell r="M379">
            <v>46030</v>
          </cell>
          <cell r="N379">
            <v>18706548.850000001</v>
          </cell>
          <cell r="O379" t="str">
            <v>ENCERRADO</v>
          </cell>
        </row>
        <row r="380">
          <cell r="A380">
            <v>8020</v>
          </cell>
          <cell r="B380" t="str">
            <v>50900.001021/2021-18</v>
          </cell>
          <cell r="C380" t="str">
            <v xml:space="preserve">AQUISIÇÃO E INSTALAÇÃO DE APARELHOS AR CONDICIONADOS PARA ATENDER AS NECESSIDADES DA COMPANHIA DOCAS DO CEARÁ - CDC - LOTES 01, 05 E 08 </v>
          </cell>
          <cell r="D380" t="str">
            <v>26.122.0035.4102.0023 - Manutenção e Adequação de Bens
Móveis, Veículos, Máquinas e Equipamentos</v>
          </cell>
          <cell r="E380" t="str">
            <v xml:space="preserve">ATENA COMERCIO DE MOVEIS EIRELI ME </v>
          </cell>
          <cell r="F380" t="str">
            <v xml:space="preserve">12.510.074/0001-57 </v>
          </cell>
          <cell r="G380" t="str">
            <v>02/2023</v>
          </cell>
          <cell r="I380" t="str">
            <v>DIEGEP</v>
          </cell>
          <cell r="J380" t="str">
            <v>CODMAN</v>
          </cell>
          <cell r="K380">
            <v>44942</v>
          </cell>
          <cell r="L380" t="str">
            <v>Lei 13.303/2016
Pregão Eletrônico 
PE Nº 15/2022</v>
          </cell>
          <cell r="M380">
            <v>45334</v>
          </cell>
          <cell r="N380">
            <v>17666.48</v>
          </cell>
          <cell r="O380" t="str">
            <v>ENCERRADO</v>
          </cell>
        </row>
        <row r="381">
          <cell r="A381">
            <v>8030</v>
          </cell>
          <cell r="B381" t="str">
            <v>50900.000161/2021-61</v>
          </cell>
          <cell r="C381" t="str">
            <v>AQUISIÇÃO DE UNIFORMES PARA A GUARDA PORTUÁRIA (ITEM 06 – PONCHO TÁTICO COM CAPUZ), PARA A COMPANHIA DOCAS DO CEARÁ</v>
          </cell>
          <cell r="D381" t="str">
            <v xml:space="preserve">2.204.039.000 - DEMAIS </v>
          </cell>
          <cell r="E381" t="str">
            <v>LUIZ TADEO DAMASCHI - EPP.</v>
          </cell>
          <cell r="F381" t="str">
            <v xml:space="preserve"> 01.424.128/0001-45</v>
          </cell>
          <cell r="G381" t="str">
            <v>03/2023</v>
          </cell>
          <cell r="I381" t="str">
            <v>DIRPRE</v>
          </cell>
          <cell r="J381" t="str">
            <v>CODGUA</v>
          </cell>
          <cell r="K381">
            <v>44972</v>
          </cell>
          <cell r="L381" t="str">
            <v>Lei 13.303/2016
Pregão Eletrônico 
PE Nº 30/2022</v>
          </cell>
          <cell r="M381">
            <v>45334</v>
          </cell>
          <cell r="N381">
            <v>3545.85</v>
          </cell>
          <cell r="O381" t="str">
            <v>ENCERRADO</v>
          </cell>
        </row>
        <row r="382">
          <cell r="A382">
            <v>8040</v>
          </cell>
          <cell r="B382" t="str">
            <v>50900.000161/2021-61</v>
          </cell>
          <cell r="C382" t="str">
            <v>AQUISIÇÃO DE UNIFORMES PARA A GUARDA PORTUÁRIA (ITEM 04 – MEIA), PARA A COMPANHIA DOCAS DO CEARÁ</v>
          </cell>
          <cell r="D382" t="str">
            <v xml:space="preserve">2.204.039.000 - DEMAIS </v>
          </cell>
          <cell r="E382" t="str">
            <v>ALFA COMERCIAL LTDA. </v>
          </cell>
          <cell r="F382" t="str">
            <v>34.701.775/0001-06</v>
          </cell>
          <cell r="G382" t="str">
            <v>04/2023</v>
          </cell>
          <cell r="I382" t="str">
            <v>DIRPRE</v>
          </cell>
          <cell r="J382" t="str">
            <v>CODGUA</v>
          </cell>
          <cell r="K382">
            <v>44971</v>
          </cell>
          <cell r="L382" t="str">
            <v>Lei 13.303/2016
Pregão Eletrônico 
PE Nº 30/2022</v>
          </cell>
          <cell r="M382">
            <v>45343</v>
          </cell>
          <cell r="N382">
            <v>420</v>
          </cell>
          <cell r="O382" t="str">
            <v>ENCERRADO</v>
          </cell>
        </row>
        <row r="383">
          <cell r="A383">
            <v>8050</v>
          </cell>
          <cell r="B383" t="str">
            <v>50900.000161/2021-61</v>
          </cell>
          <cell r="C383" t="str">
            <v>AQUISIÇÃO DE UNIFORMES PARA A GUARDA PORTUÁRIA (ITEM 07 – CAPACETE DE SEGURANÇA), PARA A COMPANHIA DOCAS DO CEARÁ</v>
          </cell>
          <cell r="D383" t="str">
            <v xml:space="preserve">2.204.039.000 - DEMAIS </v>
          </cell>
          <cell r="E383" t="str">
            <v>MGJ CONSULTORIA EM SEGURANÇA E COMERCIO EXTERIOR LTDA. </v>
          </cell>
          <cell r="F383" t="str">
            <v xml:space="preserve"> 36.773.911/0001-07</v>
          </cell>
          <cell r="G383" t="str">
            <v>05/2023</v>
          </cell>
          <cell r="I383" t="str">
            <v>DIRPRE</v>
          </cell>
          <cell r="J383" t="str">
            <v>CODGUA</v>
          </cell>
          <cell r="K383">
            <v>44971</v>
          </cell>
          <cell r="L383" t="str">
            <v>Lei 13.303/2016
Pregão Eletrônico 
PE Nº 30/2022</v>
          </cell>
          <cell r="M383">
            <v>45343</v>
          </cell>
          <cell r="N383">
            <v>937.02</v>
          </cell>
          <cell r="O383" t="str">
            <v>ENCERRADO</v>
          </cell>
        </row>
        <row r="384">
          <cell r="A384">
            <v>8060</v>
          </cell>
          <cell r="B384" t="str">
            <v>50900.000440/2022-13</v>
          </cell>
          <cell r="C384" t="str">
            <v>INSTALAÇÃO DE REDE DE PROTEÇÃO CONTRA POMBOS, INCLUINDO FORNECIMENTO, EM ESTRUTURA METÁLICA, NA COBERTURA DO PORTÃO PRINCIPAL (GATE) DO NAP, NO PORTO DE FORTALEZA</v>
          </cell>
          <cell r="D384" t="str">
            <v xml:space="preserve">2.204.039.000 - DEMAIS </v>
          </cell>
          <cell r="E384" t="str">
            <v xml:space="preserve">AGILTECH COMÉRCIO E SERVIÇOS LTDA. 
</v>
          </cell>
          <cell r="F384" t="str">
            <v>41.841.058/0001-45</v>
          </cell>
          <cell r="G384" t="str">
            <v>06/2023</v>
          </cell>
          <cell r="I384" t="str">
            <v>DIEGEP</v>
          </cell>
          <cell r="J384" t="str">
            <v>CODINF</v>
          </cell>
          <cell r="K384">
            <v>45007</v>
          </cell>
          <cell r="L384" t="str">
            <v xml:space="preserve">Lei 13.303/2016
arT. 29, II
 Dispensa de Licitação  </v>
          </cell>
          <cell r="M384">
            <v>45259</v>
          </cell>
          <cell r="N384">
            <v>9580.5300000000007</v>
          </cell>
          <cell r="O384" t="str">
            <v>ENCERRADO</v>
          </cell>
        </row>
        <row r="385">
          <cell r="A385">
            <v>8070</v>
          </cell>
          <cell r="B385" t="str">
            <v>50900.000933/2021-64</v>
          </cell>
          <cell r="C385" t="str">
            <v>PRESTAÇÃO DE SERVIÇOS DE ELABORAÇÃO DE LAUDO E ANTEPROJETO, REFERENTE À RECUPERAÇÃO DA ESTRUTURA DE CONCRETO ARMADO DO CAIS COMERCIAL DO PORTO DE FORTALEZA</v>
          </cell>
          <cell r="D385" t="str">
            <v>26.784.3005.20HL.0001 - ESTUDOS DE PROJETOS PARA INFRAESTRUTURA POTIÁRIA.</v>
          </cell>
          <cell r="E385" t="str">
            <v>BUREAU DA ENGENHARIA LTDA. </v>
          </cell>
          <cell r="F385" t="str">
            <v>19.435.137/0001-05</v>
          </cell>
          <cell r="G385" t="str">
            <v>07/2023</v>
          </cell>
          <cell r="I385" t="str">
            <v>DIEGEP</v>
          </cell>
          <cell r="J385" t="str">
            <v>CODINF</v>
          </cell>
          <cell r="K385">
            <v>45022</v>
          </cell>
          <cell r="L385" t="str">
            <v>Lei 13.303/2016
Pregão Eletrônico 
PE Nº 030/2022</v>
          </cell>
          <cell r="M385">
            <v>45257</v>
          </cell>
          <cell r="N385">
            <v>805000</v>
          </cell>
          <cell r="O385" t="str">
            <v>ENCERRADO</v>
          </cell>
        </row>
        <row r="386">
          <cell r="A386">
            <v>8080</v>
          </cell>
          <cell r="B386" t="str">
            <v>50900.001195/2022-53</v>
          </cell>
          <cell r="C386" t="str">
            <v>AQUISIÇÃO DE MATERIAL PARA O SISTEMA DE COMBATE A INCÊNDIO, NO PORTO DO MUCURIPE (LOTES 05 – SISTEMA DE COMBATE A INCÊNDIO)</v>
          </cell>
          <cell r="D386" t="str">
            <v xml:space="preserve">
26.784.3005.143A.0023 – ADEQUAÇÃO DE INSTALAÇÕES GERAIS E DE SUPRIMENTOS, NO PORTO DE FORTALEZA</v>
          </cell>
          <cell r="E386" t="str">
            <v>GLOBAL BOMBAS HIDRÁLICAS E ELÉTRICA LTDA.</v>
          </cell>
          <cell r="F386" t="str">
            <v>19.091.655/0001- 40</v>
          </cell>
          <cell r="G386" t="str">
            <v>08/2023</v>
          </cell>
          <cell r="I386" t="str">
            <v>DIEGEP</v>
          </cell>
          <cell r="J386" t="str">
            <v>CODINF</v>
          </cell>
          <cell r="K386">
            <v>45051</v>
          </cell>
          <cell r="L386" t="str">
            <v>Lei 13.303/2016
Pregão Eletrônico 
PE Nº 038/2022</v>
          </cell>
          <cell r="N386">
            <v>21622.67</v>
          </cell>
          <cell r="O386" t="str">
            <v>ENCERRADO</v>
          </cell>
        </row>
        <row r="387">
          <cell r="A387">
            <v>8090</v>
          </cell>
          <cell r="B387" t="str">
            <v>50900.001137/2021-49</v>
          </cell>
          <cell r="C387" t="str">
            <v>FORNECIMENTO E INSTALAÇÃO DE SINALIZAÇÃO VERTICAL PARA O PORTO DE FORTALEZA</v>
          </cell>
          <cell r="D387" t="str">
            <v xml:space="preserve">2.204.039.000 - DEMAIS </v>
          </cell>
          <cell r="E387" t="str">
            <v>ARTSTICKER COMUNICAÇÃO VISUAL LTDA. </v>
          </cell>
          <cell r="F387" t="str">
            <v>35.210.098/0001-96</v>
          </cell>
          <cell r="G387" t="str">
            <v>09/2023</v>
          </cell>
          <cell r="I387" t="str">
            <v>DIRCOM</v>
          </cell>
          <cell r="J387" t="str">
            <v>CODSMS</v>
          </cell>
          <cell r="K387">
            <v>45069</v>
          </cell>
          <cell r="L387" t="str">
            <v>Lei 13.303/2016
Pregão Eletrônico 
PE Nº 40/2022</v>
          </cell>
          <cell r="M387">
            <v>45280</v>
          </cell>
          <cell r="N387">
            <v>209114.33</v>
          </cell>
          <cell r="O387" t="str">
            <v>ENCERRADO</v>
          </cell>
        </row>
        <row r="388">
          <cell r="A388">
            <v>8100</v>
          </cell>
          <cell r="B388" t="str">
            <v>50900.000696/2023-01</v>
          </cell>
          <cell r="C388" t="str">
            <v xml:space="preserve">AQUISIÇÃO E INSTALAÇÃO DE APARELHOS AR CONDICIONADOS PARA ATENDER AS NECESSIDADES DA COMPANHIA DOCAS DO CEARÁ - CDC - LOTES 01, 05 E 08 </v>
          </cell>
          <cell r="D388" t="str">
            <v>26.122.0035.4102.0023 - MANUTENÇÃO E ADEQUAÇÃO DE BENS  MÓVEIS, VEÍCULOS, MÁQUINAS E EQUIPAMENTOS</v>
          </cell>
          <cell r="E388" t="str">
            <v xml:space="preserve">ATENA COMERCIO DE MOVEIS EIRELI ME </v>
          </cell>
          <cell r="F388" t="str">
            <v>12.510.074/0001-57</v>
          </cell>
          <cell r="G388" t="str">
            <v>10/2023</v>
          </cell>
          <cell r="I388" t="str">
            <v>DIEGEP</v>
          </cell>
          <cell r="J388" t="str">
            <v>CODMAN</v>
          </cell>
          <cell r="K388">
            <v>45062</v>
          </cell>
          <cell r="L388" t="str">
            <v>Lei 13.303/2016
Pregão Eletrônico 
PE Nº 15/2022</v>
          </cell>
          <cell r="M388">
            <v>45441</v>
          </cell>
          <cell r="N388">
            <v>45082.44</v>
          </cell>
          <cell r="O388" t="str">
            <v>ENCERRADO</v>
          </cell>
        </row>
        <row r="389">
          <cell r="A389">
            <v>8110</v>
          </cell>
          <cell r="B389" t="str">
            <v>50900.000463/2022-10</v>
          </cell>
          <cell r="C389" t="str">
            <v>CONTRATAÇÃO DE SERVIÇO DE INSPEÇÃO, MANUTENÇÃO, RECARGA E TROCA DE EQUIPAMENTOS DO SISTEMA DE COMBATE A INCÊNDIO DA COMPANHIA DOCAS DO CEARÁ</v>
          </cell>
          <cell r="D389" t="str">
            <v xml:space="preserve">2.205.900.000 - OUTROS SERVIÇOS DE TERCEIROS </v>
          </cell>
          <cell r="E389" t="str">
            <v>I M PEREIRA. </v>
          </cell>
          <cell r="F389" t="str">
            <v>07.121.465/0001-40</v>
          </cell>
          <cell r="G389" t="str">
            <v>11/2023</v>
          </cell>
          <cell r="I389" t="str">
            <v>DIRCOM</v>
          </cell>
          <cell r="J389" t="str">
            <v>CODSMS</v>
          </cell>
          <cell r="K389">
            <v>45056</v>
          </cell>
          <cell r="L389" t="str">
            <v>Lei 13.303/2016
Pregão Eletrônico 
PE Nº 02/2023</v>
          </cell>
          <cell r="M389">
            <v>45074</v>
          </cell>
          <cell r="N389">
            <v>29000</v>
          </cell>
          <cell r="O389" t="str">
            <v>ENCERRADO</v>
          </cell>
        </row>
        <row r="390">
          <cell r="A390">
            <v>8111</v>
          </cell>
          <cell r="B390" t="str">
            <v>50900.000463/2022-10</v>
          </cell>
          <cell r="C390" t="str">
            <v>CONTRATAÇÃO DE SERVIÇO DE INSPEÇÃO, MANUTENÇÃO, RECARGA E TROCA DE EQUIPAMENTOS DO SISTEMA DE COMBATE A INCÊNDIO DA COMPANHIA DOCAS DO CEARÁ</v>
          </cell>
          <cell r="D390" t="str">
            <v xml:space="preserve">2.205.900.000 - OUTROS SERVIÇOS DE TERCEIROS </v>
          </cell>
          <cell r="E390" t="str">
            <v>I M PEREIRA. </v>
          </cell>
          <cell r="F390" t="str">
            <v>07.121.465/0001-40</v>
          </cell>
          <cell r="G390" t="str">
            <v>11/2023</v>
          </cell>
          <cell r="H390" t="str">
            <v xml:space="preserve">1º ADITIVO DE CONTRATO 11/2023
</v>
          </cell>
          <cell r="I390" t="str">
            <v>DIRCOM</v>
          </cell>
          <cell r="J390" t="str">
            <v>CODSMS</v>
          </cell>
          <cell r="K390">
            <v>45440</v>
          </cell>
          <cell r="L390" t="str">
            <v>Lei 13.303/2016
Pregão Eletrônico 
PE Nº 02/2023</v>
          </cell>
          <cell r="M390">
            <v>45806</v>
          </cell>
          <cell r="N390">
            <v>29000</v>
          </cell>
          <cell r="O390" t="str">
            <v>ENCERRADO</v>
          </cell>
        </row>
        <row r="391">
          <cell r="A391">
            <v>8112</v>
          </cell>
          <cell r="B391" t="str">
            <v>50900.000463/2022-10</v>
          </cell>
          <cell r="C391" t="str">
            <v>CONTRATAÇÃO DE SERVIÇO DE INSPEÇÃO, MANUTENÇÃO, RECARGA E TROCA DE EQUIPAMENTOS DO SISTEMA DE COMBATE A INCÊNDIO DA COMPANHIA DOCAS DO CEARÁ</v>
          </cell>
          <cell r="D391" t="str">
            <v xml:space="preserve">2.205.900.000 - OUTROS SERVIÇOS DE TERCEIROS </v>
          </cell>
          <cell r="E391" t="str">
            <v>I M PEREIRA. </v>
          </cell>
          <cell r="F391" t="str">
            <v>07.121.465/0001-40</v>
          </cell>
          <cell r="G391" t="str">
            <v>11/2023</v>
          </cell>
          <cell r="H391" t="str">
            <v xml:space="preserve">2º ADITIVO DE CONTRATO 11/2023
</v>
          </cell>
          <cell r="I391" t="str">
            <v>DIRCOM</v>
          </cell>
          <cell r="J391" t="str">
            <v>CODSMS</v>
          </cell>
          <cell r="K391">
            <v>45806</v>
          </cell>
          <cell r="L391" t="str">
            <v>Lei 13.303/2016
Pregão Eletrônico 
PE Nº 02/2023</v>
          </cell>
          <cell r="M391">
            <v>46172</v>
          </cell>
          <cell r="N391">
            <v>29294.35</v>
          </cell>
          <cell r="O391" t="str">
            <v>EM EXECUÇÃO</v>
          </cell>
        </row>
        <row r="392">
          <cell r="A392">
            <v>8120</v>
          </cell>
          <cell r="B392" t="str">
            <v>50900.000553/2022-19</v>
          </cell>
          <cell r="C392" t="str">
            <v>ADEQUAÇÃO DE LAYOUT COM FORNECIMENTO E INSTALAÇÃO DE DIVISÓRIAS E PORTA METÁLICA COM LEITOR BIOMÉTRICO E/OU SENHA</v>
          </cell>
          <cell r="D392" t="str">
            <v>26.122.0035.4102.0023 - MANUTENÇÃO E ADEQUAÇÃO DE BENS  MÓVEIS, VEÍCULOS, MÁQUINAS E EQUIPAMENTOS</v>
          </cell>
          <cell r="E392" t="str">
            <v>ECOMY EMPREENDIMENTOS E SERVIÇOS LTDA</v>
          </cell>
          <cell r="F392" t="str">
            <v>10.562.415/0001-02</v>
          </cell>
          <cell r="G392" t="str">
            <v>12/2023</v>
          </cell>
          <cell r="I392" t="str">
            <v>DIEGEP</v>
          </cell>
          <cell r="J392" t="str">
            <v>CODINF</v>
          </cell>
          <cell r="K392">
            <v>45090</v>
          </cell>
          <cell r="L392" t="str">
            <v xml:space="preserve">Lei 13.303/2016
arT. 29, I
 Dispensa de Licitação  </v>
          </cell>
          <cell r="M392">
            <v>45197</v>
          </cell>
          <cell r="N392">
            <v>27002.59</v>
          </cell>
          <cell r="O392" t="str">
            <v>ENCERRADO</v>
          </cell>
        </row>
        <row r="393">
          <cell r="A393">
            <v>8130</v>
          </cell>
          <cell r="B393" t="str">
            <v>50900.001449/2022-33</v>
          </cell>
          <cell r="C393" t="str">
            <v>AQUISIÇÃO, POR DEMANDA, DE EQUIPAMENTOS PARA SINALIZAÇÃO NÁUTICA, CONSTITUINDO-SE EM SINAIS FIXOS E FLUTUANTES (LANTERNAS MARÍTIMAS DE LED) DO BALIZAMENTO DE ACESSO DO PORTO DE FORTALEZA</v>
          </cell>
          <cell r="D393" t="str">
            <v>26.784.3005.147E.0023 - ADEQUAÇÃO DE INSTALAÇÕES DE PROTEÇÃO À ATRACAÇÃO E OPERAÇÃO DE NAVIOS</v>
          </cell>
          <cell r="E393" t="str">
            <v>SINERGIA COMÉRCIO E IMPORTAÇÃO DE MATERIAIS LTDA.</v>
          </cell>
          <cell r="F393" t="str">
            <v>20.936.627/0002-47</v>
          </cell>
          <cell r="G393" t="str">
            <v>13/2023</v>
          </cell>
          <cell r="I393" t="str">
            <v>DIEGEP</v>
          </cell>
          <cell r="J393" t="str">
            <v>CODINF</v>
          </cell>
          <cell r="K393">
            <v>45051</v>
          </cell>
          <cell r="L393" t="str">
            <v>Lei 13.303/2016
Pregão Eletrônico 
PE Nº 04/2023</v>
          </cell>
          <cell r="M393">
            <v>45104</v>
          </cell>
          <cell r="N393">
            <v>36000</v>
          </cell>
          <cell r="O393" t="str">
            <v>ENCERRADO</v>
          </cell>
        </row>
        <row r="394">
          <cell r="A394">
            <v>8140</v>
          </cell>
          <cell r="B394" t="str">
            <v>50900.000442/2023-85</v>
          </cell>
          <cell r="C394" t="str">
            <v>REGISTRO DE PREÇOS PARA AQUISIÇÃO DE EQUIPAMENTOS DE INFORMÁTICA E ELETRÔNICOS PARA A COMPANHIA DOCAS DO CEARÁ - CDC (ITEM 01, 03 E 07)</v>
          </cell>
          <cell r="D394" t="str">
            <v>26.126.0035.4103.0023 - MANUTENÇÃO E ADEQUAÇÃO DE ATIVOS DE INFORMÁTICA, INFORMAÇÃO E TELEPROCESSAMENTO.</v>
          </cell>
          <cell r="E394" t="str">
            <v>DATEN TECNOLOGIA LTDA</v>
          </cell>
          <cell r="F394" t="str">
            <v>04.602.789/0001-01</v>
          </cell>
          <cell r="G394" t="str">
            <v>14/2023</v>
          </cell>
          <cell r="I394" t="str">
            <v>DIEGEP</v>
          </cell>
          <cell r="J394" t="str">
            <v>CODTEI</v>
          </cell>
          <cell r="K394">
            <v>45078</v>
          </cell>
          <cell r="L394" t="str">
            <v>Lei 13.303/2016
Pregão Eletrônico 
PE Nº 037/2022</v>
          </cell>
          <cell r="M394">
            <v>45444</v>
          </cell>
          <cell r="N394" t="str">
            <v>R$ 115,673,48</v>
          </cell>
          <cell r="O394" t="str">
            <v>ENCERRADO</v>
          </cell>
        </row>
        <row r="395">
          <cell r="A395">
            <v>8150</v>
          </cell>
          <cell r="B395" t="str">
            <v>50900.000443/2023-20</v>
          </cell>
          <cell r="C395" t="str">
            <v>REGISTRO DE PREÇOS PARA AQUISIÇÃO DE EQUIPAMENTOS DE INFORMÁTICA E ELETRÔNICOS PARA A COMPANHIA DOCAS DO CEARÁ - CDC (ITEM 02 E 04)</v>
          </cell>
          <cell r="D395" t="str">
            <v>26.126.0035.4103.0023 - MANUTENÇÃO E ADEQUAÇÃO DE ATIVOS DE INFORMÁTICA, INFORMAÇÃO E TELEPROCESSAMENTO.</v>
          </cell>
          <cell r="E395" t="str">
            <v>TGT CONSULTORIA E INFORMÁTICA LTDA.</v>
          </cell>
          <cell r="F395" t="str">
            <v>42.491.006/0001-59</v>
          </cell>
          <cell r="G395" t="str">
            <v>15/2023</v>
          </cell>
          <cell r="I395" t="str">
            <v>DIEGEP</v>
          </cell>
          <cell r="J395" t="str">
            <v>CODTEI</v>
          </cell>
          <cell r="K395">
            <v>45068</v>
          </cell>
          <cell r="L395" t="str">
            <v>Lei 13.303/2016
Pregão Eletrônico 
PE Nº 037/2022</v>
          </cell>
          <cell r="M395">
            <v>45447</v>
          </cell>
          <cell r="N395">
            <v>103140</v>
          </cell>
          <cell r="O395" t="str">
            <v>ENCERRADO</v>
          </cell>
        </row>
        <row r="396">
          <cell r="A396">
            <v>8160</v>
          </cell>
          <cell r="B396" t="str">
            <v>50900.000444/2023-74</v>
          </cell>
          <cell r="C396" t="str">
            <v>REGISTRO DE PREÇOS PARA AQUISIÇÃO DE EQUIPAMENTOS DE INFORMÁTICA E ELETRÔNICOS PARA A COMPANHIA DOCAS DO CEARÁ - CDC (ITEM 05)</v>
          </cell>
          <cell r="D396" t="str">
            <v>26.126.0035.4103.0023 - MANUTENÇÃO E ADEQUAÇÃO DE ATIVOS DE INFORMÁTICA, INFORMAÇÃO E TELEPROCESSAMENTO.</v>
          </cell>
          <cell r="E396" t="str">
            <v>REPREMIG REPRESENTAÇÃO E COMÉRCIO DE MINAS GERAIS LTDA</v>
          </cell>
          <cell r="F396" t="str">
            <v>65.149.197/0002-51</v>
          </cell>
          <cell r="G396" t="str">
            <v>16/2023</v>
          </cell>
          <cell r="I396" t="str">
            <v>DIEGEP</v>
          </cell>
          <cell r="J396" t="str">
            <v>CODTEI</v>
          </cell>
          <cell r="K396">
            <v>45068</v>
          </cell>
          <cell r="L396" t="str">
            <v>Lei 13.303/2016
Pregão Eletrônico 
PE Nº 037/2022</v>
          </cell>
          <cell r="M396">
            <v>45444</v>
          </cell>
          <cell r="N396">
            <v>4064.84</v>
          </cell>
          <cell r="O396" t="str">
            <v>ENCERRADO</v>
          </cell>
        </row>
        <row r="397">
          <cell r="A397">
            <v>8170</v>
          </cell>
          <cell r="B397" t="str">
            <v>50900.000445/2023-19</v>
          </cell>
          <cell r="C397" t="str">
            <v>REGISTRO DE PREÇOS PARA AQUISIÇÃO DE EQUIPAMENTOS DE INFORMÁTICA E ELETRÔNICOS PARA A COMPANHIA DOCAS DO CEARÁ - CDC (ITEM 14)</v>
          </cell>
          <cell r="D397" t="str">
            <v>26.126.0035.4103.0023 - MANUTENÇÃO E ADEQUAÇÃO DE ATIVOS DE INFORMÁTICA, INFORMAÇÃO E TELEPROCESSAMENTO.</v>
          </cell>
          <cell r="E397" t="str">
            <v>MICROTÉCNICA INFORMÁTICA LTDA. </v>
          </cell>
          <cell r="F397" t="str">
            <v>01.590.728/0009-30</v>
          </cell>
          <cell r="G397" t="str">
            <v>17/2023</v>
          </cell>
          <cell r="I397" t="str">
            <v>DIEGEP</v>
          </cell>
          <cell r="J397" t="str">
            <v>CODTEI</v>
          </cell>
          <cell r="K397">
            <v>45069</v>
          </cell>
          <cell r="L397" t="str">
            <v>Lei 13.303/2016
Pregão Eletrônico 
PE Nº 037/2022</v>
          </cell>
          <cell r="M397">
            <v>45442</v>
          </cell>
          <cell r="N397">
            <v>10215.44</v>
          </cell>
          <cell r="O397" t="str">
            <v>ENCERRADO</v>
          </cell>
        </row>
        <row r="398">
          <cell r="A398">
            <v>8180</v>
          </cell>
          <cell r="B398" t="str">
            <v>50900.000446/2023-63</v>
          </cell>
          <cell r="C398" t="str">
            <v>REGISTRO DE PREÇOS PARA AQUISIÇÃO DE EQUIPAMENTOS DE INFORMÁTICA E ELETRÔNICOS PARA A COMPANHIA DOCAS DO CEARÁ - CDC</v>
          </cell>
          <cell r="D398" t="str">
            <v>26.126.0035.4103.0023 - MANUTENÇÃO E ADEQUAÇÃO DE ATIVOS DE INFORMÁTICA, INFORMAÇÃO E TELEPROCESSAMENTO.</v>
          </cell>
          <cell r="E398" t="str">
            <v>ITEC INFORMÁTICA E TECNOLOGIA LTDA - EPP.</v>
          </cell>
          <cell r="F398" t="str">
            <v>13.531.571/0001-02</v>
          </cell>
          <cell r="G398" t="str">
            <v>18/2023</v>
          </cell>
          <cell r="I398" t="str">
            <v>DIEGEP</v>
          </cell>
          <cell r="J398" t="str">
            <v>CODTEI</v>
          </cell>
          <cell r="K398">
            <v>45082</v>
          </cell>
          <cell r="L398" t="str">
            <v>Lei 13.303/2016
Pregão Eletrônico 
PE Nº 037/2022</v>
          </cell>
          <cell r="M398">
            <v>45616</v>
          </cell>
          <cell r="N398">
            <v>6656.64</v>
          </cell>
          <cell r="O398" t="str">
            <v>ENCERRADO</v>
          </cell>
        </row>
        <row r="399">
          <cell r="A399">
            <v>8190</v>
          </cell>
          <cell r="B399" t="str">
            <v>50900.000801/2023-02</v>
          </cell>
          <cell r="C399" t="str">
            <v>AQUISIÇÃO DE MATERIAIS PARA O SISTEMA DE ABASTECIMENTO DE ÁGUA POTÁVEL DO PÍER PETROLEIRO DO PORTO DE FORTALEZA (LOTE 01 E 11)</v>
          </cell>
          <cell r="D399" t="str">
            <v>26.784.3005.147E.0023 - ADEQUAÇÃO DE INSTALAÇÕES DE PROTEÇÃO À ATRACAÇÃO E OPERAÇÃO DE NAVIOS</v>
          </cell>
          <cell r="E399" t="str">
            <v>RED PARTICIPAÇÕES E PROJETOS LTDA. </v>
          </cell>
          <cell r="F399" t="str">
            <v>48.884.512/0001-94</v>
          </cell>
          <cell r="G399" t="str">
            <v>19/2023</v>
          </cell>
          <cell r="I399" t="str">
            <v>DIEGEP</v>
          </cell>
          <cell r="J399" t="str">
            <v>CODINF</v>
          </cell>
          <cell r="K399">
            <v>45090</v>
          </cell>
          <cell r="L399" t="str">
            <v>Lei 13.303/2016
Pregão Eletrônico 
PE Nº 03/2023</v>
          </cell>
          <cell r="M399">
            <v>45317</v>
          </cell>
          <cell r="N399">
            <v>207295.75</v>
          </cell>
          <cell r="O399" t="str">
            <v>ENCERRADO</v>
          </cell>
        </row>
        <row r="400">
          <cell r="A400">
            <v>8200</v>
          </cell>
          <cell r="B400" t="str">
            <v>50900.000802/2023-49</v>
          </cell>
          <cell r="C400" t="str">
            <v>AQUISIÇÃO DE MATERIAIS PARA O SISTEMA DE ABASTECIMENTO DE ÁGUA POTÁVEL DO PÍER PETROLEIRO DO PORTO DE FORTALEZA (LOTE 02, 03 E 04)</v>
          </cell>
          <cell r="D400" t="str">
            <v>26.784.3005.147E.0023 - ADEQUAÇÃO DE INSTALAÇÕES DE PROTEÇÃO À ATRACAÇÃO E OPERAÇÃO DE NAVIOS</v>
          </cell>
          <cell r="E400" t="str">
            <v>AP GLOBAL SOLUÇÕES INDUSTRIAIS LTDA. </v>
          </cell>
          <cell r="F400" t="str">
            <v>42.567.618/0001-88</v>
          </cell>
          <cell r="G400" t="str">
            <v>20/2023</v>
          </cell>
          <cell r="I400" t="str">
            <v>DIEGEP</v>
          </cell>
          <cell r="J400" t="str">
            <v>CODINF</v>
          </cell>
          <cell r="K400">
            <v>45090</v>
          </cell>
          <cell r="L400" t="str">
            <v>Lei 13.303/2016
Pregão Eletrônico 
PE Nº 03/2023</v>
          </cell>
          <cell r="M400">
            <v>45317</v>
          </cell>
          <cell r="N400">
            <v>94735.12</v>
          </cell>
          <cell r="O400" t="str">
            <v>ENCERRADO</v>
          </cell>
        </row>
        <row r="401">
          <cell r="A401">
            <v>8210</v>
          </cell>
          <cell r="B401" t="str">
            <v>50900.000803/2023-93</v>
          </cell>
          <cell r="C401" t="str">
            <v>AQUISIÇÃO DE MATERIAIS PARA O SISTEMA DE ABASTECIMENTO DE ÁGUA POTÁVEL DO PÍER PETROLEIRO DO PORTO DE FORTALEZA (LOTES 05, 06, 08, 10 E 12)</v>
          </cell>
          <cell r="D401" t="str">
            <v>26.784.3005.15QU.0023 - MELHORIA DA INFRAESTRUTURA E DA OPERAÇÃO PORTUARIA E 26.784.3005.143A.0023 - ADEQUAÇÃO DE INSTALAÇÃO DE INSTALAÇÕES GERAIS E DE SUPRIMENTOS NO  PORTO DE FORTALEZA</v>
          </cell>
          <cell r="E401" t="str">
            <v>BLUVAL COMÉRCIO E AUTOMAÇÃO INDUSTRIAL EIRELI</v>
          </cell>
          <cell r="F401" t="str">
            <v>30.249.603/0001-92</v>
          </cell>
          <cell r="G401" t="str">
            <v>21/2023</v>
          </cell>
          <cell r="I401" t="str">
            <v>DIEGEP</v>
          </cell>
          <cell r="J401" t="str">
            <v>CODINF</v>
          </cell>
          <cell r="K401">
            <v>45105</v>
          </cell>
          <cell r="L401" t="str">
            <v>Lei 13.303/2016
Pregão Eletrônico 
PE Nº 03/2023</v>
          </cell>
          <cell r="M401">
            <v>45342</v>
          </cell>
          <cell r="N401">
            <v>100709.02</v>
          </cell>
          <cell r="O401" t="str">
            <v>ENCERRADO</v>
          </cell>
        </row>
        <row r="402">
          <cell r="A402">
            <v>8220</v>
          </cell>
          <cell r="B402" t="str">
            <v>50900.000804/2023-38</v>
          </cell>
          <cell r="C402" t="str">
            <v>AQUISIÇÃO DE MATERIAIS PARA O SISTEMA DE ABASTECIMENTO DE ÁGUA POTÁVEL DO PÍER PETROLEIRO DO PORTO DE FORTALEZA (LOTES 13)</v>
          </cell>
          <cell r="D402" t="str">
            <v>26.784.3005.15QU.0023 - MELHORIA DA INFRAESTRUTURA E DA OPERAÇÃO PORTUARIA E 26.784.3005.143A.0023 - ADEQUAÇÃO DE INSTALAÇÃO DE INSTALAÇÕES GERAIS E DE SUPRIMENTOS NO  PORTO DE FORTALEZA</v>
          </cell>
          <cell r="E402" t="str">
            <v>REDNOV FERRAMENTAS LTDA</v>
          </cell>
          <cell r="F402" t="str">
            <v>45.769.285/0001-68</v>
          </cell>
          <cell r="G402" t="str">
            <v>22/2023</v>
          </cell>
          <cell r="I402" t="str">
            <v>DIEGEP</v>
          </cell>
          <cell r="J402" t="str">
            <v>CODINF</v>
          </cell>
          <cell r="K402">
            <v>45105</v>
          </cell>
          <cell r="L402" t="str">
            <v>Lei 13.303/2016
Pregão Eletrônico 
PE Nº 03/2023</v>
          </cell>
          <cell r="M402">
            <v>44996</v>
          </cell>
          <cell r="N402">
            <v>5950</v>
          </cell>
          <cell r="O402" t="str">
            <v>ENCERRADO</v>
          </cell>
        </row>
        <row r="403">
          <cell r="A403">
            <v>8230</v>
          </cell>
          <cell r="B403" t="str">
            <v>50900.000246/2023-19</v>
          </cell>
          <cell r="C403" t="str">
            <v>FORNECIMENTO DE "VALE TRANSPORTE URBANO" E "VALE TRANSPORTE METROPOLITANO"</v>
          </cell>
          <cell r="D403" t="str">
            <v xml:space="preserve">2.201.030.500 - Auxílio Transporte  </v>
          </cell>
          <cell r="E403" t="str">
            <v xml:space="preserve">SINDIONIBUS </v>
          </cell>
          <cell r="F403" t="str">
            <v>07.341.423/0001-14</v>
          </cell>
          <cell r="G403" t="str">
            <v>23/2023</v>
          </cell>
          <cell r="I403" t="str">
            <v>DIAFIN</v>
          </cell>
          <cell r="J403" t="str">
            <v>CODREH</v>
          </cell>
          <cell r="K403">
            <v>45188</v>
          </cell>
          <cell r="L403" t="str">
            <v xml:space="preserve">Lei 13.303/2016
art. 30
 Dispensa de Licitação  </v>
          </cell>
          <cell r="M403">
            <v>45554</v>
          </cell>
          <cell r="N403">
            <v>34121.879999999997</v>
          </cell>
          <cell r="O403" t="str">
            <v>ENCERRADO</v>
          </cell>
        </row>
        <row r="404">
          <cell r="A404">
            <v>8231</v>
          </cell>
          <cell r="B404" t="str">
            <v>50900.000246/2023-19</v>
          </cell>
          <cell r="C404" t="str">
            <v>FORNECIMENTO DE "VALE TRANSPORTE URBANO" E "VALE TRANSPORTE METROPOLITANO"</v>
          </cell>
          <cell r="D404" t="str">
            <v xml:space="preserve">2.201.030.500 - Auxílio Transporte  </v>
          </cell>
          <cell r="E404" t="str">
            <v xml:space="preserve">SINDIONIBUS </v>
          </cell>
          <cell r="F404" t="str">
            <v>07.341.423/0001-14</v>
          </cell>
          <cell r="G404" t="str">
            <v>23/2023</v>
          </cell>
          <cell r="H404" t="str">
            <v xml:space="preserve">1º ADITIVO DE CONTRATO 23/2023
</v>
          </cell>
          <cell r="I404" t="str">
            <v>DIAFIN</v>
          </cell>
          <cell r="J404" t="str">
            <v>CODREH</v>
          </cell>
          <cell r="K404">
            <v>45553</v>
          </cell>
          <cell r="L404" t="str">
            <v xml:space="preserve">Lei 13.303/2016
art. 30
 Dispensa de Licitação  </v>
          </cell>
          <cell r="M404">
            <v>45919</v>
          </cell>
          <cell r="N404">
            <v>34121.879999999997</v>
          </cell>
          <cell r="O404" t="str">
            <v>ENCERRADO</v>
          </cell>
        </row>
        <row r="405">
          <cell r="A405">
            <v>8232</v>
          </cell>
          <cell r="B405" t="str">
            <v>50900.000246/2023-19</v>
          </cell>
          <cell r="C405" t="str">
            <v>FORNECIMENTO DE "VALE TRANSPORTE URBANO" E "VALE TRANSPORTE METROPOLITANO"</v>
          </cell>
          <cell r="D405" t="str">
            <v xml:space="preserve">2.201.030.500 - Auxílio Transporte  </v>
          </cell>
          <cell r="E405" t="str">
            <v xml:space="preserve">SINDIONIBUS </v>
          </cell>
          <cell r="F405" t="str">
            <v>07.341.423/0001-14</v>
          </cell>
          <cell r="G405" t="str">
            <v>23/2023</v>
          </cell>
          <cell r="H405" t="str">
            <v xml:space="preserve">2º ADITIVO DE CONTRATO 23/2023
</v>
          </cell>
          <cell r="I405" t="str">
            <v>DIAFIN</v>
          </cell>
          <cell r="J405" t="str">
            <v>CODREH</v>
          </cell>
          <cell r="K405">
            <v>45916</v>
          </cell>
          <cell r="L405" t="str">
            <v xml:space="preserve">Lei 13.303/2016
art. 30
 Dispensa de Licitação  </v>
          </cell>
          <cell r="M405">
            <v>46284</v>
          </cell>
          <cell r="N405">
            <v>34121.879999999997</v>
          </cell>
          <cell r="O405" t="str">
            <v>EM EXECUÇÃO</v>
          </cell>
        </row>
        <row r="406">
          <cell r="A406">
            <v>8240</v>
          </cell>
          <cell r="B406" t="str">
            <v>50900.000442/2023-85</v>
          </cell>
          <cell r="C406" t="str">
            <v>REGISTRO DE PREÇOS PARA AQUISIÇÃO DE EQUIPAMENTOS DE INFORMÁTICA E ELETRÔNICOS PARA A COMPANHIA DOCAS DO CEARÁ - CDC (ITEM 01, 03 E 07)</v>
          </cell>
          <cell r="D406" t="str">
            <v>26.126.0035.4103.0023 - MANUTENÇÃO E ADEQUAÇÃO DE ATIVOS DE INFORMÁTICA, INFORMAÇÃO E TELEPROCESSAMENTO.</v>
          </cell>
          <cell r="E406" t="str">
            <v>DATEN TECNOLOGIA LTDA</v>
          </cell>
          <cell r="F406" t="str">
            <v>04.602.789/0001-01</v>
          </cell>
          <cell r="G406" t="str">
            <v>24/2023</v>
          </cell>
          <cell r="I406" t="str">
            <v>DIEGEP</v>
          </cell>
          <cell r="J406" t="str">
            <v>CODTEI</v>
          </cell>
          <cell r="K406">
            <v>45196</v>
          </cell>
          <cell r="L406" t="str">
            <v>Lei 13.303/2016
Pregão Eletrônico 
PE Nº 037/2022</v>
          </cell>
          <cell r="M406">
            <v>45444</v>
          </cell>
          <cell r="N406">
            <v>115673.48</v>
          </cell>
          <cell r="O406" t="str">
            <v>ENCERRADO</v>
          </cell>
        </row>
        <row r="407">
          <cell r="A407">
            <v>8250</v>
          </cell>
          <cell r="B407" t="str">
            <v>50900.000445/2023-19</v>
          </cell>
          <cell r="C407" t="str">
            <v>REGISTRO DE PREÇOS PARA AQUISIÇÃO DE EQUIPAMENTOS DE INFORMÁTICA E ELETRÔNICOS PARA A COMPANHIA DOCAS DO CEARÁ - CDC (ITEM 14)</v>
          </cell>
          <cell r="D407" t="str">
            <v>26.126.0035.4103.0023 - MANUTENÇÃO E ADEQUAÇÃO DE ATIVOS DE INFORMÁTICA, INFORMAÇÃO E TELEPROCESSAMENTO.</v>
          </cell>
          <cell r="E407" t="str">
            <v>MICROTÉCNICA INFORMÁTICA LTDA. </v>
          </cell>
          <cell r="F407" t="str">
            <v>01.590.728/0009-30</v>
          </cell>
          <cell r="G407" t="str">
            <v>25/2023</v>
          </cell>
          <cell r="I407" t="str">
            <v>DIEGEP</v>
          </cell>
          <cell r="J407" t="str">
            <v>CODTEI</v>
          </cell>
          <cell r="K407">
            <v>45225</v>
          </cell>
          <cell r="L407" t="str">
            <v>Lei 13.303/2016
Pregão Eletrônico 
PE Nº 037/2022</v>
          </cell>
          <cell r="M407">
            <v>45617</v>
          </cell>
          <cell r="N407">
            <v>36632.800000000003</v>
          </cell>
          <cell r="O407" t="str">
            <v>ENCERRADO</v>
          </cell>
        </row>
        <row r="408">
          <cell r="A408">
            <v>8260</v>
          </cell>
          <cell r="B408" t="str">
            <v>50900.000443/2023-20</v>
          </cell>
          <cell r="C408" t="str">
            <v>REGISTRO DE PREÇOS PARA AQUISIÇÃO DE EQUIPAMENTOS DE INFORMÁTICA E ELETRÔNICOS PARA A COMPANHIA DOCAS DO CEARÁ - CDC (ITEM 02 E 04)</v>
          </cell>
          <cell r="D408" t="str">
            <v>26.126.0035.4103.0023 - MANUTENÇÃO E ADEQUAÇÃO DE ATIVOS DE INFORMÁTICA, INFORMAÇÃO E TELEPROCESSAMENTO.</v>
          </cell>
          <cell r="E408" t="str">
            <v>TGT CONSULTORIA E INFORMÁTICA LTDA.</v>
          </cell>
          <cell r="F408" t="str">
            <v>42.491.006/0001-59</v>
          </cell>
          <cell r="G408" t="str">
            <v>26/2023</v>
          </cell>
          <cell r="I408" t="str">
            <v>DIEGEP</v>
          </cell>
          <cell r="J408" t="str">
            <v>CODTEI</v>
          </cell>
          <cell r="K408">
            <v>45105</v>
          </cell>
          <cell r="L408" t="str">
            <v>Lei 13.303/2016
Pregão Eletrônico 
PE Nº 037/2022</v>
          </cell>
          <cell r="N408">
            <v>157200</v>
          </cell>
          <cell r="O408" t="str">
            <v>ENCERRADO</v>
          </cell>
        </row>
        <row r="409">
          <cell r="A409">
            <v>8270</v>
          </cell>
          <cell r="B409" t="str">
            <v>50900.000446/2023-63</v>
          </cell>
          <cell r="C409" t="str">
            <v>REGISTRO DE PREÇOS PARA AQUISIÇÃO DE EQUIPAMENTOS DE INFORMÁTICA E ELETRÔNICOS PARA A COMPANHIA DOCAS DO CEARÁ - CDC</v>
          </cell>
          <cell r="D409" t="str">
            <v>26.126.0035.4103.0023 - MANUTENÇÃO E ADEQUAÇÃO DE ATIVOS DE INFORMÁTICA, INFORMAÇÃO E TELEPROCESSAMENTO.</v>
          </cell>
          <cell r="E409" t="str">
            <v>ITEC INFORMÁTICA E TECNOLOGIA LTDA - EPP.</v>
          </cell>
          <cell r="F409" t="str">
            <v>13.531.571/0001-02</v>
          </cell>
          <cell r="G409" t="str">
            <v>27/2023</v>
          </cell>
          <cell r="I409" t="str">
            <v>DIEGEP</v>
          </cell>
          <cell r="J409" t="str">
            <v>CODTEI</v>
          </cell>
          <cell r="K409">
            <v>45196</v>
          </cell>
          <cell r="L409" t="str">
            <v>Lei 13.303/2016
Pregão Eletrônico 
PE Nº 037/2022</v>
          </cell>
          <cell r="M409">
            <v>45250</v>
          </cell>
          <cell r="N409">
            <v>33283.199999999997</v>
          </cell>
          <cell r="O409" t="str">
            <v>ENCERRADO</v>
          </cell>
        </row>
        <row r="410">
          <cell r="A410">
            <v>8280</v>
          </cell>
          <cell r="B410" t="str">
            <v>50900.000795/2021-13</v>
          </cell>
          <cell r="C410" t="str">
            <v>AQUISIÇÃO DE EQUIPAMENTOS DE PROTEÇÃO INDIVIDUAL E COLETIVA REFERENTES AOS ITENS 11 E 12</v>
          </cell>
          <cell r="D410" t="str">
            <v xml:space="preserve">2.204.039.000 - DEMAIS </v>
          </cell>
          <cell r="E410" t="str">
            <v>SIS COMÉRCIO DE MATERIAIS E EQUIPAMENTOS LTDA. </v>
          </cell>
          <cell r="F410" t="str">
            <v>29.926.189/0001-20</v>
          </cell>
          <cell r="G410" t="str">
            <v>28/2023</v>
          </cell>
          <cell r="I410" t="str">
            <v>DIRCOM</v>
          </cell>
          <cell r="J410" t="str">
            <v>CODSMS</v>
          </cell>
          <cell r="K410">
            <v>45139</v>
          </cell>
          <cell r="L410" t="str">
            <v>Lei 13.303/2016
Pregão Eletrônico 
PE Nº 09/2023</v>
          </cell>
          <cell r="M410">
            <v>46252</v>
          </cell>
          <cell r="N410">
            <v>7220.7</v>
          </cell>
          <cell r="O410" t="str">
            <v>EM EXECUÇÃO</v>
          </cell>
        </row>
        <row r="411">
          <cell r="A411">
            <v>8290</v>
          </cell>
          <cell r="B411" t="str">
            <v>50900.000795/2021-13</v>
          </cell>
          <cell r="C411" t="str">
            <v>AQUISIÇÃO DE EQUIPAMENTOS DE PROTEÇÃO INDIVIDUAL E COLETIVA REFERENTES AOS ITENS 9, 10 E 13</v>
          </cell>
          <cell r="D411" t="str">
            <v xml:space="preserve">2.204.039.000 - DEMAIS </v>
          </cell>
          <cell r="E411" t="str">
            <v xml:space="preserve">FABRICIO RACHADEL COSTA </v>
          </cell>
          <cell r="F411" t="str">
            <v>33.618.396/0001-94</v>
          </cell>
          <cell r="G411" t="str">
            <v>29/2023</v>
          </cell>
          <cell r="I411" t="str">
            <v>DIRCOM</v>
          </cell>
          <cell r="J411" t="str">
            <v>CODSMS</v>
          </cell>
          <cell r="K411">
            <v>45160</v>
          </cell>
          <cell r="L411" t="str">
            <v>Lei 13.303/2016
Pregão Eletrônico 
PE Nº 09/2023</v>
          </cell>
          <cell r="M411">
            <v>46312</v>
          </cell>
          <cell r="N411">
            <v>11446.5</v>
          </cell>
          <cell r="O411" t="str">
            <v>EM EXECUÇÃO</v>
          </cell>
        </row>
        <row r="412">
          <cell r="A412">
            <v>8300</v>
          </cell>
          <cell r="B412" t="str">
            <v xml:space="preserve">50900.000795/2021-13
</v>
          </cell>
          <cell r="C412" t="str">
            <v xml:space="preserve">AQUISIÇÃO DE EQUIPAMENTOS DE PROTEÇÃO INDIVIDUAL E COLETIVA REFERENTES AOS ITENS </v>
          </cell>
          <cell r="D412" t="str">
            <v xml:space="preserve">2.204.039.000 - DEMAIS </v>
          </cell>
          <cell r="E412" t="str">
            <v xml:space="preserve">LICERI COMÉRCIO DE PRODUTOS EM GERAL LTDA </v>
          </cell>
          <cell r="G412" t="str">
            <v>30/2023</v>
          </cell>
          <cell r="I412" t="str">
            <v>DIRCOM</v>
          </cell>
          <cell r="J412" t="str">
            <v>CODSMS</v>
          </cell>
          <cell r="L412" t="str">
            <v>Lei 13.303/2016
Pregão Eletrônico 
PE Nº 09/2023</v>
          </cell>
          <cell r="N412">
            <v>404.8</v>
          </cell>
          <cell r="O412" t="str">
            <v>ENCERRADO</v>
          </cell>
        </row>
        <row r="413">
          <cell r="A413">
            <v>8310</v>
          </cell>
          <cell r="B413" t="str">
            <v>50900.000795/2021-13</v>
          </cell>
          <cell r="C413" t="str">
            <v>AQUISIÇÃO DE EQUIPAMENTOS DE PROTEÇÃO INDIVIDUAL E COLETIVA REFERENTES AOS ITENS 2 E 3</v>
          </cell>
          <cell r="D413" t="str">
            <v xml:space="preserve">2.204.039.000 - DEMAIS </v>
          </cell>
          <cell r="E413" t="str">
            <v>HDR COMÉRCIO LDTA</v>
          </cell>
          <cell r="F413" t="str">
            <v>37.396.756/0001-01</v>
          </cell>
          <cell r="G413" t="str">
            <v>31/2023</v>
          </cell>
          <cell r="I413" t="str">
            <v>DIRCOM</v>
          </cell>
          <cell r="J413" t="str">
            <v>CODSMS</v>
          </cell>
          <cell r="K413">
            <v>45160</v>
          </cell>
          <cell r="L413" t="str">
            <v>Lei 13.303/2016
Pregão Eletrônico 
PE Nº 09/2023</v>
          </cell>
          <cell r="M413">
            <v>46312</v>
          </cell>
          <cell r="N413">
            <v>9943.41</v>
          </cell>
          <cell r="O413" t="str">
            <v>EM EXECUÇÃO</v>
          </cell>
        </row>
        <row r="414">
          <cell r="A414">
            <v>8320</v>
          </cell>
          <cell r="B414" t="str">
            <v>50900.000795/2021-13</v>
          </cell>
          <cell r="C414" t="str">
            <v>AQUISIÇÃO DE EQUIPAMENTOS DE PROTEÇÃO INDIVIDUAL E COLETIVA REFERENTES AOS ITENS 1, 4 E 5</v>
          </cell>
          <cell r="D414" t="str">
            <v xml:space="preserve">2.204.039.000 - DEMAIS </v>
          </cell>
          <cell r="E414" t="str">
            <v>COMERCIAL BRASIL DE EPI LTDA</v>
          </cell>
          <cell r="F414" t="str">
            <v>11.509.243/0001-76</v>
          </cell>
          <cell r="G414" t="str">
            <v>32/2023</v>
          </cell>
          <cell r="I414" t="str">
            <v>DIRCOM</v>
          </cell>
          <cell r="J414" t="str">
            <v>CODSMS</v>
          </cell>
          <cell r="K414">
            <v>45160</v>
          </cell>
          <cell r="L414" t="str">
            <v>Lei 13.303/2016
Pregão Eletrônico 
PE Nº 09/2023</v>
          </cell>
          <cell r="M414">
            <v>46312</v>
          </cell>
          <cell r="N414">
            <v>9364.4699999999993</v>
          </cell>
          <cell r="O414" t="str">
            <v>EM EXECUÇÃO</v>
          </cell>
        </row>
        <row r="415">
          <cell r="A415">
            <v>8330</v>
          </cell>
          <cell r="B415" t="str">
            <v>50900.000795/2021-13</v>
          </cell>
          <cell r="C415" t="str">
            <v>AQUISIÇÃO DE EQUIPAMENTOS DE PROTEÇÃO INDIVIDUAL E COLETIVA REFERENTES AOS ITEM 15</v>
          </cell>
          <cell r="D415" t="str">
            <v xml:space="preserve">2.204.039.000 - DEMAIS </v>
          </cell>
          <cell r="E415" t="str">
            <v>COMERCIAL BRASIL DE EPI LTDACOMERCIAL BRASIL DE EPI LTDA</v>
          </cell>
          <cell r="F415" t="str">
            <v>12.670.981/0001-63</v>
          </cell>
          <cell r="G415" t="str">
            <v>33/2023</v>
          </cell>
          <cell r="I415" t="str">
            <v>DIRCOM</v>
          </cell>
          <cell r="J415" t="str">
            <v>CODSMS</v>
          </cell>
          <cell r="K415">
            <v>45149</v>
          </cell>
          <cell r="L415" t="str">
            <v>Lei 13.303/2016
Pregão Eletrônico 
PE Nº 09/2023</v>
          </cell>
          <cell r="M415">
            <v>46279</v>
          </cell>
          <cell r="N415">
            <v>2238.6</v>
          </cell>
          <cell r="O415" t="str">
            <v>EM EXECUÇÃO</v>
          </cell>
        </row>
        <row r="416">
          <cell r="A416">
            <v>8340</v>
          </cell>
          <cell r="B416" t="str">
            <v>50900.000161/2021-61</v>
          </cell>
          <cell r="C416" t="str">
            <v>AQUISIÇÃO DE UNIFORMES PARA GUARDA PORTUÁRIA (LOTE 01 - ITENS 1 E 2)</v>
          </cell>
          <cell r="D416" t="str">
            <v xml:space="preserve">2.204.039.000 - DEMAIS </v>
          </cell>
          <cell r="E416" t="str">
            <v xml:space="preserve">MERIDIAN LTDA </v>
          </cell>
          <cell r="F416" t="str">
            <v>48.011.287/0001-81</v>
          </cell>
          <cell r="G416" t="str">
            <v>34/2023</v>
          </cell>
          <cell r="I416" t="str">
            <v>DIRPRE</v>
          </cell>
          <cell r="J416" t="str">
            <v>CODGUA</v>
          </cell>
          <cell r="K416">
            <v>45175</v>
          </cell>
          <cell r="L416" t="str">
            <v>Lei 13.303/2016
Pregão Eletrônico 
PE Nº 07/2023</v>
          </cell>
          <cell r="M416">
            <v>45556</v>
          </cell>
          <cell r="N416">
            <v>4845.3999999999996</v>
          </cell>
          <cell r="O416" t="str">
            <v>ENCERRADO</v>
          </cell>
        </row>
        <row r="417">
          <cell r="A417">
            <v>8350</v>
          </cell>
          <cell r="B417" t="str">
            <v>50900.000992/2023-02</v>
          </cell>
          <cell r="C417" t="str">
            <v>PARTICIPAÇÃO DA CDC NA 30º EDIÇÃO DA EXPOFRUIT 2023 - FEIRA INTERNACIONAL DA FRUTICULTURA TROPICAL IRRIGADA.</v>
          </cell>
          <cell r="D417" t="str">
            <v>2.205.050.200 - PUBLICIDADE MERCADOLÓGICA</v>
          </cell>
          <cell r="E417" t="str">
            <v>COMITÊ EXECUTIVO DE FRUTICULTURA DO RIO GRANDE DO NORTE - COEX</v>
          </cell>
          <cell r="F417" t="str">
            <v>24.529.778/0001-50</v>
          </cell>
          <cell r="G417" t="str">
            <v>35/2023</v>
          </cell>
          <cell r="I417" t="str">
            <v>DIRCOM</v>
          </cell>
          <cell r="J417" t="str">
            <v>CODMAK</v>
          </cell>
          <cell r="K417">
            <v>45160</v>
          </cell>
          <cell r="L417" t="str">
            <v xml:space="preserve">Lei 13.303/2016
art. 30
 Dispensa de Licitação  </v>
          </cell>
          <cell r="M417">
            <v>45191</v>
          </cell>
          <cell r="N417">
            <v>10160</v>
          </cell>
          <cell r="O417" t="str">
            <v>ENCERRADO</v>
          </cell>
        </row>
        <row r="418">
          <cell r="A418">
            <v>8360</v>
          </cell>
          <cell r="B418" t="str">
            <v>50900.000945/2023-51</v>
          </cell>
          <cell r="C418" t="str">
            <v>CONTRATAÇÃO, DE FORMA EMEREGENCIAL, A PRESTAÇÃO DE SERVIÇO DE ADMINISTRATAÇÃO DO FORNECIMENTO, GERENCIAMENTO, CONTROLE E AQUISIÇÃO DE COMBUSTIVEIS, UTILIZANDO CARTÃO ELETRÔNICO (COM CHIP), PARA VEICULOS UTILIZADOS PELA CDC</v>
          </cell>
          <cell r="D418" t="str">
            <v xml:space="preserve">2.290.070.000 ‐ TRANSPORTE </v>
          </cell>
          <cell r="E418" t="str">
            <v>7SERV GESTÃO DE BENEFICIOS LTDA</v>
          </cell>
          <cell r="F418" t="str">
            <v>13.858.769/0001-97</v>
          </cell>
          <cell r="G418" t="str">
            <v>36/2023</v>
          </cell>
          <cell r="I418" t="str">
            <v>DIAFIN</v>
          </cell>
          <cell r="J418" t="str">
            <v>CODADMI</v>
          </cell>
          <cell r="K418">
            <v>45161</v>
          </cell>
          <cell r="L418" t="str">
            <v xml:space="preserve">Lei 13.303/2016
arT. 29, XV
 Dispensa de Licitação  Emergencial </v>
          </cell>
          <cell r="M418">
            <v>45343</v>
          </cell>
          <cell r="N418">
            <v>48936.99</v>
          </cell>
          <cell r="O418" t="str">
            <v>ENCERRADO</v>
          </cell>
        </row>
        <row r="419">
          <cell r="A419">
            <v>8370</v>
          </cell>
          <cell r="B419" t="str">
            <v>50900.000396/2023-14</v>
          </cell>
          <cell r="C419" t="str">
            <v xml:space="preserve">CONSTRUÇÃO DE NOVO GATE PARA ENTRADA DE CAMINHÕES, NO PORTO DE FORTALEZA </v>
          </cell>
          <cell r="D419" t="str">
            <v>26.122.0035.4101.0023 - MANUTENÇÃO E ADEQUAÇÃO DE BENS  MÓVEIS</v>
          </cell>
          <cell r="E419" t="str">
            <v>DOMO CONSTRUÇÕES LTDA</v>
          </cell>
          <cell r="F419" t="str">
            <v>09.347.462/0001-54</v>
          </cell>
          <cell r="G419" t="str">
            <v>37/2023</v>
          </cell>
          <cell r="I419" t="str">
            <v>DIEGEP</v>
          </cell>
          <cell r="J419" t="str">
            <v>CODINF</v>
          </cell>
          <cell r="K419">
            <v>45169</v>
          </cell>
          <cell r="L419" t="str">
            <v>Lei 13.303/2016
Pregão Eletrônico 
PE Nº 10/2023</v>
          </cell>
          <cell r="M419">
            <v>45303</v>
          </cell>
          <cell r="N419">
            <v>513978.97</v>
          </cell>
          <cell r="O419" t="str">
            <v>ENCERRADO</v>
          </cell>
        </row>
        <row r="420">
          <cell r="A420">
            <v>8370</v>
          </cell>
          <cell r="B420" t="str">
            <v>50900.000396/2023-14</v>
          </cell>
          <cell r="C420" t="str">
            <v xml:space="preserve">CONSTRUÇÃO DE NOVO GATE PARA ENTRADA DE CAMINHÕES, NO PORTO DE FORTALEZA </v>
          </cell>
          <cell r="D420" t="str">
            <v>26.122.0035.4101.0023 - MANUTENÇÃO E ADEQUAÇÃO DE BENS  MÓVEIS</v>
          </cell>
          <cell r="E420" t="str">
            <v>DOMO CONSTRUÇÕES LTDA</v>
          </cell>
          <cell r="F420" t="str">
            <v>09.347.462/0001-54</v>
          </cell>
          <cell r="G420" t="str">
            <v>37/2023</v>
          </cell>
          <cell r="H420" t="str">
            <v xml:space="preserve">1º ADITIVO DE CONTRATO 37/2023
</v>
          </cell>
          <cell r="I420" t="str">
            <v>DIEGEP</v>
          </cell>
          <cell r="J420" t="str">
            <v>CODINF</v>
          </cell>
          <cell r="K420">
            <v>45371</v>
          </cell>
          <cell r="L420" t="str">
            <v>Lei 13.303/2016
Pregão Eletrônico 
PE Nº 10/2023</v>
          </cell>
          <cell r="M420">
            <v>45453</v>
          </cell>
          <cell r="N420">
            <v>513978.97</v>
          </cell>
          <cell r="O420" t="str">
            <v>ENCERRADO</v>
          </cell>
        </row>
        <row r="421">
          <cell r="A421">
            <v>8380</v>
          </cell>
          <cell r="B421" t="str">
            <v>50900.001101/2023-27</v>
          </cell>
          <cell r="C421" t="str">
            <v> PARTICIPAÇÃO NO CURSO CERTIFICADO INTERNACIONAL EN ESTRATEGIA Y GESTIÓN PORTUÁRIA</v>
          </cell>
          <cell r="D421" t="str">
            <v xml:space="preserve">2.201.079.000 - TREINAMENTO OUTRAS ÁREAS DE </v>
          </cell>
          <cell r="E421" t="str">
            <v>INOPLAN CONSULTORIA E DESENVOLVIMENTO LTDA</v>
          </cell>
          <cell r="F421" t="str">
            <v>08.783.154/0001-09</v>
          </cell>
          <cell r="G421" t="str">
            <v>38/2023</v>
          </cell>
          <cell r="I421" t="str">
            <v>DIRPRE</v>
          </cell>
          <cell r="J421" t="str">
            <v>GABPRE</v>
          </cell>
          <cell r="K421">
            <v>45184</v>
          </cell>
          <cell r="L421" t="str">
            <v xml:space="preserve">Lei 13.303/2016
art. 30
 Dispensa de Licitação  </v>
          </cell>
          <cell r="M421">
            <v>45214</v>
          </cell>
          <cell r="N421">
            <v>28208</v>
          </cell>
          <cell r="O421" t="str">
            <v>ENCERRADO</v>
          </cell>
        </row>
        <row r="422">
          <cell r="A422">
            <v>8390</v>
          </cell>
          <cell r="B422" t="str">
            <v>50900.001224/2023-68</v>
          </cell>
          <cell r="C422" t="str">
            <v>Participação da CDC no Brasil Export 2023 - Fórum Nacional e a 4º edição do ENAPH - Encontro Nacional das Autoridades Portuárias e Hidroviárias.</v>
          </cell>
          <cell r="D422" t="str">
            <v xml:space="preserve">2.205.050.200 - PUBLICIDADE MERCADOLÓGICA </v>
          </cell>
          <cell r="E422" t="str">
            <v> Centro de Estudos em Logística, Transportes e Comércio do Exterior do Brasil Export LTDA</v>
          </cell>
          <cell r="F422" t="str">
            <v>40.435.738/0001-04</v>
          </cell>
          <cell r="G422" t="str">
            <v>39/2023</v>
          </cell>
          <cell r="I422" t="str">
            <v>DIRCOM</v>
          </cell>
          <cell r="J422" t="str">
            <v>CODMAK</v>
          </cell>
          <cell r="K422">
            <v>45212</v>
          </cell>
          <cell r="L422" t="str">
            <v xml:space="preserve">Lei 13.303/2016
art. 30
 Dispensa de Licitação  </v>
          </cell>
          <cell r="M422">
            <v>45260</v>
          </cell>
          <cell r="N422">
            <v>80000</v>
          </cell>
          <cell r="O422" t="str">
            <v>ENCERRADO</v>
          </cell>
        </row>
        <row r="423">
          <cell r="A423">
            <v>8400</v>
          </cell>
          <cell r="B423" t="str">
            <v>50900.001315/2023-01</v>
          </cell>
          <cell r="C423" t="str">
            <v>Contratação para prestação de serviço de agenciamento de viagens, compreendendo os serviços de emissão, remarcação e cancelamento de passagens aéreas nacionais e internacionais</v>
          </cell>
          <cell r="D423" t="str">
            <v>2.209.080.100 - VIAGENS NO PAÍS</v>
          </cell>
          <cell r="E423" t="str">
            <v>SUNLINE VIAGENS E TURISMO LTDA-ME</v>
          </cell>
          <cell r="F423" t="str">
            <v>00.878.230/0001-58</v>
          </cell>
          <cell r="G423" t="str">
            <v>40/2023</v>
          </cell>
          <cell r="I423" t="str">
            <v>DIRPRE</v>
          </cell>
          <cell r="J423" t="str">
            <v>GABPRE</v>
          </cell>
          <cell r="K423">
            <v>45213</v>
          </cell>
          <cell r="L423" t="str">
            <v xml:space="preserve">Lei 13.303/2016
art. 29, XV
 Dispensa de Licitação  </v>
          </cell>
          <cell r="M423">
            <v>45305</v>
          </cell>
          <cell r="N423">
            <v>80000</v>
          </cell>
          <cell r="O423" t="str">
            <v>ENCERRADO</v>
          </cell>
        </row>
        <row r="424">
          <cell r="A424">
            <v>8401</v>
          </cell>
          <cell r="B424" t="str">
            <v>50900.001315/2023-01</v>
          </cell>
          <cell r="C424" t="str">
            <v>Contratação para prestação de serviço de agenciamento de viagens, compreendendo os serviços de emissão, remarcação e cancelamento de passagens aéreas nacionais e internacionais</v>
          </cell>
          <cell r="D424" t="str">
            <v>2.209.080.100 - VIAGENS NO PAÍS</v>
          </cell>
          <cell r="E424" t="str">
            <v>SUNLINE VIAGENS E TURISMO LTDA-ME</v>
          </cell>
          <cell r="F424" t="str">
            <v>00.878.230/0001-58</v>
          </cell>
          <cell r="G424" t="str">
            <v>40/2023</v>
          </cell>
          <cell r="H424" t="str">
            <v xml:space="preserve">1º ADITIVO DE CONTRATO 40/2022
</v>
          </cell>
          <cell r="I424" t="str">
            <v>DIRPRE</v>
          </cell>
          <cell r="J424" t="str">
            <v>GABPRE</v>
          </cell>
          <cell r="K424">
            <v>45213</v>
          </cell>
          <cell r="L424" t="str">
            <v xml:space="preserve">Lei 13.303/2016
art. 29, XV
 Dispensa de Licitação  </v>
          </cell>
          <cell r="M424">
            <v>45305</v>
          </cell>
          <cell r="N424">
            <v>100000</v>
          </cell>
          <cell r="O424" t="str">
            <v>ENCERRADO</v>
          </cell>
        </row>
        <row r="425">
          <cell r="A425">
            <v>8410</v>
          </cell>
          <cell r="B425" t="str">
            <v>50900.000465/2023-90</v>
          </cell>
          <cell r="C425" t="str">
            <v>Aquisição de baterias automotivas para boias de sinalização do balizamento de acesso do Porto de Fortaleza</v>
          </cell>
          <cell r="D425" t="str">
            <v xml:space="preserve">2.204.039.000 - DEMAIS </v>
          </cell>
          <cell r="E425" t="str">
            <v>José Airton Sousa Pinto LTDA</v>
          </cell>
          <cell r="F425" t="str">
            <v>48.777.092/0001-47</v>
          </cell>
          <cell r="G425" t="str">
            <v>41/2023</v>
          </cell>
          <cell r="I425" t="str">
            <v>DIEGEP</v>
          </cell>
          <cell r="J425" t="str">
            <v>CODINF</v>
          </cell>
          <cell r="K425">
            <v>45244</v>
          </cell>
          <cell r="L425" t="str">
            <v xml:space="preserve">Lei 13.303/2016
art. 30
 Dispensa de Licitação  </v>
          </cell>
          <cell r="M425">
            <v>45632</v>
          </cell>
          <cell r="N425">
            <v>4560</v>
          </cell>
          <cell r="O425" t="str">
            <v>ENCERRADO</v>
          </cell>
        </row>
        <row r="426">
          <cell r="A426">
            <v>8420</v>
          </cell>
          <cell r="B426" t="str">
            <v>50900.001212/2023-33</v>
          </cell>
          <cell r="C426" t="str">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ell>
          <cell r="E426" t="str">
            <v>PHP Consultores Ltda</v>
          </cell>
          <cell r="F426" t="str">
            <v>13.433.621/0001-00</v>
          </cell>
          <cell r="G426" t="str">
            <v>42/2023</v>
          </cell>
          <cell r="K426">
            <v>45244</v>
          </cell>
          <cell r="L426" t="str">
            <v xml:space="preserve">Lei 13.303/2016
art. 29, II
 Dispensa de Licitação  </v>
          </cell>
          <cell r="M426">
            <v>45620</v>
          </cell>
          <cell r="N426">
            <v>40000</v>
          </cell>
          <cell r="O426" t="str">
            <v>ENCERRADO</v>
          </cell>
        </row>
        <row r="427">
          <cell r="A427">
            <v>8421</v>
          </cell>
          <cell r="B427" t="str">
            <v>50900.001212/2023-33</v>
          </cell>
          <cell r="C427" t="str">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ell>
          <cell r="E427" t="str">
            <v>PHP Consultores Ltda</v>
          </cell>
          <cell r="F427" t="str">
            <v>13.433.621/0001-00</v>
          </cell>
          <cell r="G427" t="str">
            <v>42/2023</v>
          </cell>
          <cell r="H427" t="str">
            <v xml:space="preserve">1º ADITIVO DE CONTRATO 42/2022
</v>
          </cell>
          <cell r="K427">
            <v>45621</v>
          </cell>
          <cell r="L427" t="str">
            <v xml:space="preserve">Lei 13.303/2016
art. 29, II
 Dispensa de Licitação  </v>
          </cell>
          <cell r="M427">
            <v>45985</v>
          </cell>
          <cell r="N427">
            <v>40000</v>
          </cell>
          <cell r="O427" t="str">
            <v>ENCERRADO</v>
          </cell>
        </row>
        <row r="428">
          <cell r="A428">
            <v>8431</v>
          </cell>
          <cell r="B428" t="str">
            <v>50900.000139/2022-00</v>
          </cell>
          <cell r="C428" t="str">
            <v>Prestação de serviço de agenciamento de viagens para aquisição de passagens aéreas nacionais e internacionais para atender as necessidades da Companhia Docas do Ceará</v>
          </cell>
          <cell r="D428" t="str">
            <v>2.209.080.100 - VIAGENS NO PAÍS</v>
          </cell>
          <cell r="E428" t="str">
            <v>Aires Turismo Ltda</v>
          </cell>
          <cell r="F428" t="str">
            <v>06.064.175/0001-49</v>
          </cell>
          <cell r="G428" t="str">
            <v>43/2023</v>
          </cell>
          <cell r="H428" t="str">
            <v xml:space="preserve">1º ADITIVO DE CONTRATO 43/2023
</v>
          </cell>
          <cell r="I428" t="str">
            <v>DIRPRE</v>
          </cell>
          <cell r="J428" t="str">
            <v>GABPRE</v>
          </cell>
          <cell r="K428">
            <v>45498</v>
          </cell>
          <cell r="L428" t="str">
            <v>Lei 13.303/2016
Pregão Eletrônico 
PE Nº 14/2023</v>
          </cell>
          <cell r="M428">
            <v>45613</v>
          </cell>
          <cell r="N428">
            <v>385000</v>
          </cell>
          <cell r="O428" t="str">
            <v>ENCERRADO</v>
          </cell>
        </row>
        <row r="429">
          <cell r="A429">
            <v>8440</v>
          </cell>
          <cell r="B429" t="str">
            <v>50900.001044/2023-86</v>
          </cell>
          <cell r="C429" t="str">
            <v>Participação da CDC na 18° EDIÇÃO DO SEMINÁRIO DE LOGÍSTICA NO AGRONEGÓCIO E SEMINÁRIO INTERNACIONAL DE LOGÍSTICA</v>
          </cell>
          <cell r="D429" t="str">
            <v>2.205.050.200 - PUBLICIDADE MERCADOLÓGICA</v>
          </cell>
          <cell r="E429" t="str">
            <v>PRÁTICA EVENTOS LTDA</v>
          </cell>
          <cell r="F429" t="str">
            <v>01.693.006/0001-54</v>
          </cell>
          <cell r="G429" t="str">
            <v>44/2023</v>
          </cell>
          <cell r="I429" t="str">
            <v>DIRCOM</v>
          </cell>
          <cell r="J429" t="str">
            <v>CODMAK</v>
          </cell>
          <cell r="K429">
            <v>45251</v>
          </cell>
          <cell r="L429" t="str">
            <v xml:space="preserve">Lei 13.303/2016
art. 30
 Dispensa de Licitação  </v>
          </cell>
          <cell r="M429">
            <v>45297</v>
          </cell>
          <cell r="N429">
            <v>30000</v>
          </cell>
          <cell r="O429" t="str">
            <v>ENCERRADO</v>
          </cell>
        </row>
        <row r="430">
          <cell r="A430">
            <v>8450</v>
          </cell>
          <cell r="B430" t="str">
            <v>50900.001363/2023-91</v>
          </cell>
          <cell r="C430" t="str">
            <v>Contratação do serviço de assinatura anual do sistema "Banco de Preços"</v>
          </cell>
          <cell r="D430" t="str">
            <v xml:space="preserve">2.205.900.000 - OUTROS SERVIÇOS DE TERCEIROS </v>
          </cell>
          <cell r="E430" t="str">
            <v>NP Tecnologia e Gestão de Dados Ltda</v>
          </cell>
          <cell r="F430" t="str">
            <v>07.797.967/0001-95</v>
          </cell>
          <cell r="G430" t="str">
            <v>45/2023</v>
          </cell>
          <cell r="I430" t="str">
            <v>DIAFIN</v>
          </cell>
          <cell r="J430" t="str">
            <v>CODCOL</v>
          </cell>
          <cell r="K430">
            <v>45294</v>
          </cell>
          <cell r="L430" t="str">
            <v xml:space="preserve">Lei 13.303/2016
art. 30
 Dispensa de Licitação  </v>
          </cell>
          <cell r="M430">
            <v>45667</v>
          </cell>
          <cell r="N430">
            <v>23160</v>
          </cell>
          <cell r="O430" t="str">
            <v>ENCERRADO</v>
          </cell>
        </row>
        <row r="431">
          <cell r="A431">
            <v>8451</v>
          </cell>
          <cell r="B431" t="str">
            <v>50900.001363/2023-91</v>
          </cell>
          <cell r="C431" t="str">
            <v>Contratação do serviço de assinatura anual do sistema "Banco de Preços"</v>
          </cell>
          <cell r="D431" t="str">
            <v xml:space="preserve">2.205.900.000 - OUTROS SERVIÇOS DE TERCEIROS </v>
          </cell>
          <cell r="E431" t="str">
            <v>NP Tecnologia e Gestão de Dados Ltda</v>
          </cell>
          <cell r="F431" t="str">
            <v>07.797.967/0001-95</v>
          </cell>
          <cell r="G431" t="str">
            <v>45/2023</v>
          </cell>
          <cell r="H431" t="str">
            <v xml:space="preserve">1º ADITIVO DE CONTRATO 45/2023
</v>
          </cell>
          <cell r="I431" t="str">
            <v>DIAFIN</v>
          </cell>
          <cell r="J431" t="str">
            <v>CODCOL</v>
          </cell>
          <cell r="K431">
            <v>45667</v>
          </cell>
          <cell r="L431" t="str">
            <v xml:space="preserve">Lei 13.303/2016
art. 30
 Dispensa de Licitação  </v>
          </cell>
          <cell r="M431">
            <v>46032</v>
          </cell>
          <cell r="N431">
            <v>23160</v>
          </cell>
          <cell r="O431" t="str">
            <v>ENCERRADO</v>
          </cell>
        </row>
        <row r="432">
          <cell r="A432">
            <v>8452</v>
          </cell>
          <cell r="B432" t="str">
            <v>50900.001363/2023-91</v>
          </cell>
          <cell r="C432" t="str">
            <v>Contratação do serviço de assinatura anual do sistema "Banco de Preços"</v>
          </cell>
          <cell r="D432" t="str">
            <v xml:space="preserve">2.205.900.000 - OUTROS SERVIÇOS DE TERCEIROS </v>
          </cell>
          <cell r="E432" t="str">
            <v>NP Tecnologia e Gestão de Dados Ltda</v>
          </cell>
          <cell r="F432" t="str">
            <v>07.797.967/0001-95</v>
          </cell>
          <cell r="G432" t="str">
            <v>45/2023</v>
          </cell>
          <cell r="H432" t="str">
            <v xml:space="preserve">2º ADITIVO DE CONTRATO 45/2023
</v>
          </cell>
          <cell r="I432" t="str">
            <v>DIAFIN</v>
          </cell>
          <cell r="J432" t="str">
            <v>CODCOL</v>
          </cell>
          <cell r="K432">
            <v>46031</v>
          </cell>
          <cell r="L432" t="str">
            <v xml:space="preserve">Lei 13.303/2016
art. 30
 Dispensa de Licitação  </v>
          </cell>
          <cell r="M432">
            <v>46397</v>
          </cell>
          <cell r="N432">
            <v>23160</v>
          </cell>
          <cell r="O432" t="str">
            <v>EM EXECUÇÃO</v>
          </cell>
        </row>
        <row r="433">
          <cell r="A433">
            <v>8460</v>
          </cell>
          <cell r="B433" t="str">
            <v>50900.001477/2023-31</v>
          </cell>
          <cell r="C433" t="str">
            <v>Contratação de equipe especializada para operacionalização de equipamento de scanner para atendimento à Temporada de Cruzeiros 2023/2024</v>
          </cell>
          <cell r="D433" t="str">
            <v xml:space="preserve">2.205.900.000 - OUTROS SERVIÇOS DE TERCEIROS </v>
          </cell>
          <cell r="E433" t="str">
            <v>SOLTECH COMERCIO E SERVIÇOS DE INFORMATICA LTDA</v>
          </cell>
          <cell r="F433" t="str">
            <v>33.675.576/0001-08</v>
          </cell>
          <cell r="G433" t="str">
            <v>46/2023</v>
          </cell>
          <cell r="I433" t="str">
            <v>DIRCOM</v>
          </cell>
          <cell r="J433" t="str">
            <v>CODMAK</v>
          </cell>
          <cell r="K433">
            <v>45258</v>
          </cell>
          <cell r="L433" t="str">
            <v xml:space="preserve">Lei 13.303/2016
art. 29, II
 Dispensa de Licitação  </v>
          </cell>
          <cell r="M433">
            <v>45440</v>
          </cell>
          <cell r="N433">
            <v>56983.86</v>
          </cell>
          <cell r="O433" t="str">
            <v>ENCERRADO</v>
          </cell>
        </row>
        <row r="434">
          <cell r="A434">
            <v>8470</v>
          </cell>
          <cell r="B434" t="str">
            <v>50900.000595/2023-22</v>
          </cell>
          <cell r="C434" t="str">
            <v>Aquisição de papel formato A4</v>
          </cell>
          <cell r="D434" t="str">
            <v xml:space="preserve">2.204.039.000 - DEMAIS </v>
          </cell>
          <cell r="E434" t="str">
            <v>Maria Geni Distribuidora de Artigos de Papelaria Ltda</v>
          </cell>
          <cell r="F434" t="str">
            <v>04.190.999/0001-30</v>
          </cell>
          <cell r="G434" t="str">
            <v>47/2023</v>
          </cell>
          <cell r="I434" t="str">
            <v>DIAFIN</v>
          </cell>
          <cell r="J434" t="str">
            <v>COADMI</v>
          </cell>
          <cell r="K434">
            <v>45268</v>
          </cell>
          <cell r="L434" t="str">
            <v xml:space="preserve">Lei 13.303/2016
art. 29, II
 Dispensa de Licitação  </v>
          </cell>
          <cell r="M434">
            <v>45637</v>
          </cell>
          <cell r="N434">
            <v>19740</v>
          </cell>
          <cell r="O434" t="str">
            <v>ENCERRADO</v>
          </cell>
        </row>
        <row r="435">
          <cell r="A435">
            <v>8480</v>
          </cell>
          <cell r="B435" t="str">
            <v>50900.000133/2023-13</v>
          </cell>
          <cell r="C435" t="str">
            <v>Distribuição de publicidade legal impressa e/ou eletrônica</v>
          </cell>
          <cell r="D435" t="str">
            <v xml:space="preserve">2.205.050.100 - Publicidade Legal </v>
          </cell>
          <cell r="E435" t="str">
            <v xml:space="preserve">Empresa Brasil de Comunicação S/A -EBC </v>
          </cell>
          <cell r="F435" t="str">
            <v>09.168.704/0001-42</v>
          </cell>
          <cell r="G435" t="str">
            <v>48/2023</v>
          </cell>
          <cell r="I435" t="str">
            <v>DIRPRE</v>
          </cell>
          <cell r="J435" t="str">
            <v>GABPRE</v>
          </cell>
          <cell r="K435">
            <v>45308</v>
          </cell>
          <cell r="L435" t="str">
            <v xml:space="preserve">Lei 13.303/2016
art. 30
 Dispensa de Licitação  </v>
          </cell>
          <cell r="M435">
            <v>45674</v>
          </cell>
          <cell r="N435">
            <v>350000</v>
          </cell>
          <cell r="O435" t="str">
            <v>ENCERRADO</v>
          </cell>
        </row>
        <row r="436">
          <cell r="A436">
            <v>8481</v>
          </cell>
          <cell r="B436" t="str">
            <v>50900.000133/2023-13</v>
          </cell>
          <cell r="C436" t="str">
            <v>Distribuição de publicidade legal impressa e/ou eletrônica</v>
          </cell>
          <cell r="D436" t="str">
            <v xml:space="preserve">2.205.050.100 - Publicidade Legal </v>
          </cell>
          <cell r="E436" t="str">
            <v xml:space="preserve">Empresa Brasil de Comunicação S/A -EBC </v>
          </cell>
          <cell r="F436" t="str">
            <v>09.168.704/0001-42</v>
          </cell>
          <cell r="G436" t="str">
            <v>48/2023</v>
          </cell>
          <cell r="H436" t="str">
            <v xml:space="preserve">1º ADITIVO DE CONTRATO 48/2023
</v>
          </cell>
          <cell r="I436" t="str">
            <v>DIRPRE</v>
          </cell>
          <cell r="J436" t="str">
            <v>GABPRE</v>
          </cell>
          <cell r="K436">
            <v>45674</v>
          </cell>
          <cell r="L436" t="str">
            <v xml:space="preserve">Lei 13.303/2016
art. 30
 Dispensa de Licitação  </v>
          </cell>
          <cell r="M436">
            <v>46039</v>
          </cell>
          <cell r="N436">
            <v>350000</v>
          </cell>
          <cell r="O436" t="str">
            <v>ENCERRADO</v>
          </cell>
        </row>
        <row r="437">
          <cell r="A437">
            <v>8482</v>
          </cell>
          <cell r="B437" t="str">
            <v>50900.000133/2023-13</v>
          </cell>
          <cell r="C437" t="str">
            <v>Distribuição de publicidade legal impressa e/ou eletrônica</v>
          </cell>
          <cell r="D437" t="str">
            <v xml:space="preserve">2.205.050.100 - Publicidade Legal </v>
          </cell>
          <cell r="E437" t="str">
            <v xml:space="preserve">Empresa Brasil de Comunicação S/A -EBC </v>
          </cell>
          <cell r="F437" t="str">
            <v>09.168.704/0001-42</v>
          </cell>
          <cell r="G437" t="str">
            <v>48/2023</v>
          </cell>
          <cell r="H437" t="str">
            <v xml:space="preserve">2º ADITIVO DE CONTRATO 48/2023
</v>
          </cell>
          <cell r="I437" t="str">
            <v>DIRPRE</v>
          </cell>
          <cell r="J437" t="str">
            <v>GABPRE</v>
          </cell>
          <cell r="K437">
            <v>46038</v>
          </cell>
          <cell r="L437" t="str">
            <v xml:space="preserve">Lei 13.303/2016
art. 30
 Dispensa de Licitação  </v>
          </cell>
          <cell r="M437">
            <v>46404</v>
          </cell>
          <cell r="N437">
            <v>350000</v>
          </cell>
          <cell r="O437" t="str">
            <v>EM EXECUÇÃO</v>
          </cell>
        </row>
        <row r="438">
          <cell r="A438">
            <v>9010</v>
          </cell>
          <cell r="B438" t="str">
            <v>50900.001015/2023-14</v>
          </cell>
          <cell r="C438" t="str">
            <v>Contratação de Estudo e Pesquisa sobre Manobrabilidade e Acessos Náuticos - Avaliação Náutica para Plano de Manutenção, Ampliação e Melhoria da Navegabilidade no Porto de Fortaleza/CE</v>
          </cell>
          <cell r="D438" t="str">
            <v xml:space="preserve">26.784.3005.20H.0001 - ESTUDOS E PROJETOS PARA INFRAESTRUTURA PORTUÁRIA </v>
          </cell>
          <cell r="E438" t="str">
            <v>Fundação para o Desenvolvimento Tecnológico da Engenharia - FDTE</v>
          </cell>
          <cell r="F438" t="str">
            <v>43.588.755/0001-61</v>
          </cell>
          <cell r="G438" t="str">
            <v>01/2024</v>
          </cell>
          <cell r="I438" t="str">
            <v>DIEGEP</v>
          </cell>
          <cell r="J438" t="str">
            <v>CODINF</v>
          </cell>
          <cell r="K438">
            <v>45317</v>
          </cell>
          <cell r="L438" t="str">
            <v xml:space="preserve">Lei 13.303/2016
art. 30
 Dispensa de Licitação  </v>
          </cell>
          <cell r="M438">
            <v>45762</v>
          </cell>
          <cell r="N438">
            <v>1457877.66</v>
          </cell>
          <cell r="O438" t="str">
            <v>ENCERRADO</v>
          </cell>
        </row>
        <row r="439">
          <cell r="A439">
            <v>9011</v>
          </cell>
          <cell r="B439" t="str">
            <v>50900.001015/2023-14</v>
          </cell>
          <cell r="C439" t="str">
            <v>Contratação de Estudo e Pesquisa sobre Manobrabilidade e Acessos Náuticos - Avaliação Náutica para Plano de Manutenção, Ampliação e Melhoria da Navegabilidade no Porto de Fortaleza/CE</v>
          </cell>
          <cell r="D439" t="str">
            <v xml:space="preserve">26.784.3005.20H.0001 - ESTUDOS E PROJETOS PARA INFRAESTRUTURA PORTUÁRIA </v>
          </cell>
          <cell r="E439" t="str">
            <v>Fundação para o Desenvolvimento Tecnológico da Engenharia - FDTE</v>
          </cell>
          <cell r="F439" t="str">
            <v>43.588.755/0001-61</v>
          </cell>
          <cell r="G439" t="str">
            <v>01/2024</v>
          </cell>
          <cell r="H439" t="str">
            <v xml:space="preserve">1º ADITIVO DE CONTRATO 01/2024
</v>
          </cell>
          <cell r="I439" t="str">
            <v>DIEGEP</v>
          </cell>
          <cell r="J439" t="str">
            <v>CODINF</v>
          </cell>
          <cell r="K439">
            <v>45573</v>
          </cell>
          <cell r="L439" t="str">
            <v xml:space="preserve">Lei 13.303/2016
art. 30
 Dispensa de Licitação  </v>
          </cell>
          <cell r="M439">
            <v>45762</v>
          </cell>
          <cell r="N439">
            <v>1770438.92</v>
          </cell>
          <cell r="O439" t="str">
            <v>ENCERRADO</v>
          </cell>
        </row>
        <row r="440">
          <cell r="A440">
            <v>9020</v>
          </cell>
          <cell r="B440" t="str">
            <v>50900.001658/2023-68</v>
          </cell>
          <cell r="C440" t="str">
            <v>Aquisição de nobreaks para o datacenter da CDC</v>
          </cell>
          <cell r="D440" t="str">
            <v>26.126.0035.4103.0023 - MANUTENÇÃO E ADEQUAÇÃO DE ATIVOS DE INFORMÁTICA, INFORMAÇÃO E TELEPROCESSAMENTO.</v>
          </cell>
          <cell r="E440" t="str">
            <v>STORE ENERGY NO-BREAKS E ENERGIA LTDA</v>
          </cell>
          <cell r="F440" t="str">
            <v>19.935.771/0001-07</v>
          </cell>
          <cell r="G440" t="str">
            <v>02/2024</v>
          </cell>
          <cell r="I440" t="str">
            <v>DIEGEP</v>
          </cell>
          <cell r="J440" t="str">
            <v>CODTEI</v>
          </cell>
          <cell r="K440">
            <v>45308</v>
          </cell>
          <cell r="L440" t="str">
            <v xml:space="preserve">Lei 13.303/2016
art. 29, II
 Dispensa de Licitação  </v>
          </cell>
          <cell r="M440">
            <v>45382</v>
          </cell>
          <cell r="N440">
            <v>46500</v>
          </cell>
          <cell r="O440" t="str">
            <v>ENCERRADO</v>
          </cell>
        </row>
        <row r="441">
          <cell r="A441">
            <v>9030</v>
          </cell>
          <cell r="B441" t="str">
            <v>50900.001021/2021-18</v>
          </cell>
          <cell r="C441" t="str">
            <v>Aquisição e instalação de aparelhos ar condicionados, com instalação, para atender as necessidades da Companhia Docas do Ceará – CDC (LOTES 02 e 04), nos termos do Edital do Pregão Eletrônico nº 01/2023 e seus anexos</v>
          </cell>
          <cell r="D441" t="str">
            <v>26.122.0035.4101.0023 - MANUTENÇÃO E ADEQUAÇÃO DE BENS  MÓVEIS</v>
          </cell>
          <cell r="E441" t="str">
            <v>Gelar Refrigeração Comercial</v>
          </cell>
          <cell r="F441" t="str">
            <v>11.805.967/0001-67</v>
          </cell>
          <cell r="G441" t="str">
            <v>03/2024</v>
          </cell>
          <cell r="I441" t="str">
            <v>DIEGEP</v>
          </cell>
          <cell r="J441" t="str">
            <v>CODMAN</v>
          </cell>
          <cell r="K441">
            <v>45321</v>
          </cell>
          <cell r="L441" t="str">
            <v>Lei 13.303/2016
Pregão Eletrônico 
PE Nº 01/2023</v>
          </cell>
          <cell r="M441">
            <v>45690</v>
          </cell>
          <cell r="N441">
            <v>54801.05</v>
          </cell>
          <cell r="O441" t="str">
            <v>ENCERRADO</v>
          </cell>
        </row>
        <row r="442">
          <cell r="A442">
            <v>9040</v>
          </cell>
          <cell r="B442" t="str">
            <v>50900.000180/2024-30</v>
          </cell>
          <cell r="C442" t="str">
            <v>Prestação de serviço de administração do fornecimento, gerenciamento, controle e aquisição de combustíveis, utilizando cartão eletrônico (com chip), para os veículos da Companhia Docas do Ceará.</v>
          </cell>
          <cell r="D442" t="str">
            <v xml:space="preserve">2.290.070.000 ‐ TRANSPORTE </v>
          </cell>
          <cell r="E442" t="str">
            <v>7SERV GESTÃO DE BENEFÍCIOS – LTDA</v>
          </cell>
          <cell r="F442" t="str">
            <v>13.858.769/0001-97</v>
          </cell>
          <cell r="G442" t="str">
            <v>04/2024</v>
          </cell>
          <cell r="I442" t="str">
            <v>DIAFIN</v>
          </cell>
          <cell r="J442" t="str">
            <v>COADMI</v>
          </cell>
          <cell r="K442">
            <v>45324</v>
          </cell>
          <cell r="L442" t="str">
            <v xml:space="preserve">Lei 13.303/2016
arT. 29, XV
 Dispensa de Licitação  </v>
          </cell>
          <cell r="M442">
            <v>45535</v>
          </cell>
          <cell r="N442">
            <v>31596.39</v>
          </cell>
          <cell r="O442" t="str">
            <v>ENCERRADO</v>
          </cell>
        </row>
        <row r="443">
          <cell r="A443">
            <v>9050</v>
          </cell>
          <cell r="B443" t="str">
            <v>50900.001100/2023-82</v>
          </cell>
          <cell r="C443" t="str">
            <v>Execução dos serviços de coleta, análise do ar em ambientes climatizados de uso público e coletivo da CDC.</v>
          </cell>
          <cell r="D443" t="str">
            <v xml:space="preserve">2.205.900.000 - OUTROS SERVIÇOS DE TERCEIROS </v>
          </cell>
          <cell r="E443" t="str">
            <v>CENTRO DE BIOLOGIA EXPERIMENTAL OCEANUS LTDA</v>
          </cell>
          <cell r="F443" t="str">
            <v>28.383.198/0001-59</v>
          </cell>
          <cell r="G443" t="str">
            <v>05/2024</v>
          </cell>
          <cell r="I443" t="str">
            <v>DIRCOM</v>
          </cell>
          <cell r="J443" t="str">
            <v>CODSMS</v>
          </cell>
          <cell r="K443">
            <v>45352</v>
          </cell>
          <cell r="L443" t="str">
            <v xml:space="preserve">Lei 13.303/2016
art. 29, II
 Dispensa de Licitação  </v>
          </cell>
          <cell r="M443">
            <v>45730</v>
          </cell>
          <cell r="N443">
            <v>30000</v>
          </cell>
          <cell r="O443" t="str">
            <v>ENCERRADO</v>
          </cell>
        </row>
        <row r="444">
          <cell r="A444">
            <v>9051</v>
          </cell>
          <cell r="B444" t="str">
            <v>50900.001100/2023-82</v>
          </cell>
          <cell r="C444" t="str">
            <v>Execução dos serviços de coleta, análise do ar em ambientes climatizados de uso público e coletivo da CDC.</v>
          </cell>
          <cell r="D444" t="str">
            <v xml:space="preserve">2.205.900.000 - OUTROS SERVIÇOS DE TERCEIROS </v>
          </cell>
          <cell r="E444" t="str">
            <v>CENTRO DE BIOLOGIA EXPERIMENTAL OCEANUS LTDA</v>
          </cell>
          <cell r="F444" t="str">
            <v>28.383.198/0001-59</v>
          </cell>
          <cell r="G444" t="str">
            <v>05/2024</v>
          </cell>
          <cell r="H444" t="str">
            <v xml:space="preserve">1º ADITIVO DE CONTRATO 05/2024
</v>
          </cell>
          <cell r="I444" t="str">
            <v>DIRCOM</v>
          </cell>
          <cell r="J444" t="str">
            <v>CODSMS</v>
          </cell>
          <cell r="K444">
            <v>45730</v>
          </cell>
          <cell r="L444" t="str">
            <v xml:space="preserve">Lei 13.303/2016
art. 29, II
 Dispensa de Licitação  </v>
          </cell>
          <cell r="M444">
            <v>46095</v>
          </cell>
          <cell r="N444">
            <v>30000</v>
          </cell>
          <cell r="O444" t="str">
            <v>ENCERRADO</v>
          </cell>
        </row>
        <row r="445">
          <cell r="A445">
            <v>9060</v>
          </cell>
          <cell r="B445" t="str">
            <v>50900.001465/2023-15</v>
          </cell>
          <cell r="C445" t="str">
            <v>Contratação, de forma emergencial, para prestação de serviços de manutenção e suporte ao sistema de videomonitoramento (CFTV) da Companhia Docas do Ceará.</v>
          </cell>
          <cell r="D445" t="str">
            <v xml:space="preserve">2.205.900.000 - OUTROS SERVIÇOS DE TERCEIROS </v>
          </cell>
          <cell r="E445" t="str">
            <v>EAGLE SOLUÇÕES TECNOLÓGICAS LTDA</v>
          </cell>
          <cell r="F445" t="str">
            <v>20.794.976/0001-90</v>
          </cell>
          <cell r="G445" t="str">
            <v>06/2024</v>
          </cell>
          <cell r="I445" t="str">
            <v>DIEGEP</v>
          </cell>
          <cell r="J445" t="str">
            <v>CODTEI</v>
          </cell>
          <cell r="K445">
            <v>45350</v>
          </cell>
          <cell r="L445" t="str">
            <v xml:space="preserve">Lei 13.303/2016
arT. 29, XV
 Dispensa de Licitação  </v>
          </cell>
          <cell r="M445">
            <v>45727</v>
          </cell>
          <cell r="N445">
            <v>893120</v>
          </cell>
          <cell r="O445" t="str">
            <v>ENCERRADO</v>
          </cell>
        </row>
        <row r="446">
          <cell r="A446">
            <v>9070</v>
          </cell>
          <cell r="B446" t="str">
            <v>50900.000918/2023-88</v>
          </cell>
          <cell r="C446" t="str">
            <v>Prestação de Serviço Telefônico Fixo Comutado – STFC e de Serviço Móvel Pessoal - SMP com transmissão de dados a ser executado de forma contínua.</v>
          </cell>
          <cell r="D446" t="str">
            <v xml:space="preserve">2.290.040.000 - COMUNICAÇÕES </v>
          </cell>
          <cell r="E446" t="str">
            <v>TELEFÔNICA BRASIL S.A</v>
          </cell>
          <cell r="F446" t="str">
            <v>02.558.157/0001-62</v>
          </cell>
          <cell r="G446" t="str">
            <v>07/2024</v>
          </cell>
          <cell r="I446" t="str">
            <v>DIAFIN</v>
          </cell>
          <cell r="J446" t="str">
            <v>COADMI</v>
          </cell>
          <cell r="K446">
            <v>45365</v>
          </cell>
          <cell r="L446" t="str">
            <v xml:space="preserve">Lei 13.303/2016
art. 29, II
 Dispensa de Licitação  </v>
          </cell>
          <cell r="M446">
            <v>45738</v>
          </cell>
          <cell r="N446">
            <v>27846</v>
          </cell>
          <cell r="O446" t="str">
            <v>ENCERRADO</v>
          </cell>
        </row>
        <row r="447">
          <cell r="A447">
            <v>9080</v>
          </cell>
          <cell r="B447" t="str">
            <v>50900.000410/2023-80</v>
          </cell>
          <cell r="C447" t="str">
            <v>Contratação de empresa para execução de serviços de sinalização viária horizontal e de demarcação de contêineres, no Porto de Fortaleza.</v>
          </cell>
          <cell r="D447" t="str">
            <v xml:space="preserve">2.205.900.000 - OUTROS SERVIÇOS DE TERCEIROS </v>
          </cell>
          <cell r="E447" t="str">
            <v>WTEC CONSTRUCAO E ADMINISTRACAO DE SERVICOS LTDA</v>
          </cell>
          <cell r="F447" t="str">
            <v>19.213.093/0001-60</v>
          </cell>
          <cell r="G447" t="str">
            <v>08/2024</v>
          </cell>
          <cell r="I447" t="str">
            <v>DIEGEP</v>
          </cell>
          <cell r="J447" t="str">
            <v>CODINF</v>
          </cell>
          <cell r="K447">
            <v>45371</v>
          </cell>
          <cell r="L447" t="str">
            <v>Lei 13.303/2016
Pregão Eletrônico 
PE Nº    /2023</v>
          </cell>
          <cell r="M447">
            <v>45558</v>
          </cell>
          <cell r="N447">
            <v>501559.28</v>
          </cell>
          <cell r="O447" t="str">
            <v>ENCERRADO</v>
          </cell>
        </row>
        <row r="448">
          <cell r="A448">
            <v>9081</v>
          </cell>
          <cell r="B448" t="str">
            <v>50900.000410/2023-80</v>
          </cell>
          <cell r="C448" t="str">
            <v>Contratação de empresa para execução de serviços de sinalização viária horizontal e de demarcação de contêineres, no Porto de Fortaleza.</v>
          </cell>
          <cell r="D448" t="str">
            <v xml:space="preserve">2.205.900.000 - OUTROS SERVIÇOS DE TERCEIROS </v>
          </cell>
          <cell r="E448" t="str">
            <v>WTEC CONSTRUCAO E ADMINISTRACAO DE SERVICOS LTDA</v>
          </cell>
          <cell r="F448" t="str">
            <v>19.213.093/0001-60</v>
          </cell>
          <cell r="G448" t="str">
            <v>08/2024</v>
          </cell>
          <cell r="H448" t="str">
            <v xml:space="preserve">1º ADITIVO DE CONTRATO 08/2024
</v>
          </cell>
          <cell r="I448" t="str">
            <v>DIEGEP</v>
          </cell>
          <cell r="J448" t="str">
            <v>CODINF</v>
          </cell>
          <cell r="K448">
            <v>45377</v>
          </cell>
          <cell r="L448" t="str">
            <v>Lei 13.303/2016
Pregão Eletrônico 
PE Nº    /2023</v>
          </cell>
          <cell r="M448">
            <v>45923</v>
          </cell>
          <cell r="N448">
            <v>1833553.94</v>
          </cell>
          <cell r="O448" t="str">
            <v>ENCERRADO</v>
          </cell>
        </row>
        <row r="449">
          <cell r="A449">
            <v>9090</v>
          </cell>
          <cell r="B449" t="str">
            <v>50900.000933/2023-26</v>
          </cell>
          <cell r="C449" t="str">
            <v>Prestação do serviço de manutenção preventiva e corretiva das Balanças Rodoferroviárias da CDC</v>
          </cell>
          <cell r="D449" t="str">
            <v xml:space="preserve">2.205.900.000 - OUTROS SERVIÇOS DE TERCEIROS </v>
          </cell>
          <cell r="E449" t="str">
            <v>Toledo do Brasil Indústria de Balanças Ltda</v>
          </cell>
          <cell r="F449" t="str">
            <v>59.704.510/0001-92</v>
          </cell>
          <cell r="G449" t="str">
            <v>09/2024</v>
          </cell>
          <cell r="I449" t="str">
            <v>DIEGEP</v>
          </cell>
          <cell r="J449" t="str">
            <v>CODMAN</v>
          </cell>
          <cell r="K449">
            <v>45402</v>
          </cell>
          <cell r="L449" t="str">
            <v xml:space="preserve">Lei 13.303/2016
art. 29, I
 Dispensa de Licitação  </v>
          </cell>
          <cell r="M449">
            <v>45742</v>
          </cell>
          <cell r="N449">
            <v>55868</v>
          </cell>
          <cell r="O449" t="str">
            <v>ENCERRADO</v>
          </cell>
        </row>
        <row r="450">
          <cell r="A450">
            <v>9100</v>
          </cell>
          <cell r="B450" t="str">
            <v>50900.000590/2023-08</v>
          </cell>
          <cell r="C450" t="str">
            <v>Aquisição de roçadeira de grama e mato.</v>
          </cell>
          <cell r="D450" t="str">
            <v>26.122.0035.4101.0023 - MANUTENÇÃO E ADEQUAÇÃO DE BENS  MÓVEIS</v>
          </cell>
          <cell r="E450" t="str">
            <v>J.E. DA SILVA SERVIÇOS ME</v>
          </cell>
          <cell r="F450" t="str">
            <v>09.317.360/0001-96</v>
          </cell>
          <cell r="G450" t="str">
            <v>10/2024</v>
          </cell>
          <cell r="I450" t="str">
            <v>DIAFIN</v>
          </cell>
          <cell r="J450" t="str">
            <v>COADMI</v>
          </cell>
          <cell r="K450">
            <v>45377</v>
          </cell>
          <cell r="L450" t="str">
            <v xml:space="preserve">Lei 13.303/2016
art. 29, II
 Dispensa de Licitação  </v>
          </cell>
          <cell r="M450">
            <v>45742</v>
          </cell>
          <cell r="N450">
            <v>3400</v>
          </cell>
          <cell r="O450" t="str">
            <v>ENCERRADO</v>
          </cell>
        </row>
        <row r="451">
          <cell r="A451">
            <v>9110</v>
          </cell>
          <cell r="B451" t="str">
            <v>50900.000590/2023-08</v>
          </cell>
          <cell r="C451" t="str">
            <v>Aquisição de bebedouros</v>
          </cell>
          <cell r="D451" t="str">
            <v>26.122.0035.4101.0023 - MANUTENÇÃO E ADEQUAÇÃO DE BENS  MÓVEIS</v>
          </cell>
          <cell r="E451" t="str">
            <v>YRLEI BARBOSA DA SILVA LTDA</v>
          </cell>
          <cell r="F451" t="str">
            <v>45.149.571/0001-20</v>
          </cell>
          <cell r="G451" t="str">
            <v>11/2024</v>
          </cell>
          <cell r="I451" t="str">
            <v>DIAFIN</v>
          </cell>
          <cell r="J451" t="str">
            <v>COADMI</v>
          </cell>
          <cell r="K451">
            <v>45370</v>
          </cell>
          <cell r="L451" t="str">
            <v xml:space="preserve">Lei 13.303/2016
art. 29, II
 Dispensa de Licitação  </v>
          </cell>
          <cell r="M451">
            <v>45737</v>
          </cell>
          <cell r="N451">
            <v>16500</v>
          </cell>
          <cell r="O451" t="str">
            <v>ENCERRADO</v>
          </cell>
        </row>
        <row r="452">
          <cell r="A452">
            <v>9120</v>
          </cell>
          <cell r="B452" t="str">
            <v>50900.001146/2023-00</v>
          </cell>
          <cell r="C452" t="str">
            <v>Aquisição de etilômetros para a utilização em ações integradas de fiscalização da Guarda Portuária no acesso ao Porto de Fortaleza</v>
          </cell>
          <cell r="D452" t="str">
            <v>26.122.0035.4101.0023 - MANUTENÇÃO E ADEQUAÇÃO DE BENS  MÓVEIS</v>
          </cell>
          <cell r="E452" t="str">
            <v>Elec Indústria e Comércio de Equipamentos de Medição LTDA</v>
          </cell>
          <cell r="F452" t="str">
            <v>07.791.107.0001/44</v>
          </cell>
          <cell r="G452" t="str">
            <v>12/2024</v>
          </cell>
          <cell r="I452" t="str">
            <v>DIEGEP</v>
          </cell>
          <cell r="J452" t="str">
            <v>CODINF</v>
          </cell>
          <cell r="K452">
            <v>45394</v>
          </cell>
          <cell r="L452" t="str">
            <v xml:space="preserve">Lei 13.303/2016
arT. 29, II
 Dispensa de Licitação </v>
          </cell>
          <cell r="M452">
            <v>45465</v>
          </cell>
          <cell r="N452">
            <v>56000</v>
          </cell>
          <cell r="O452" t="str">
            <v>ENCERRADO</v>
          </cell>
        </row>
        <row r="453">
          <cell r="A453">
            <v>9130</v>
          </cell>
          <cell r="B453" t="str">
            <v>50900.000445/2023-19</v>
          </cell>
          <cell r="C453" t="str">
            <v>Registro de Preços para aquisição de equipamentos de informática e eletrônicos para a Companhia Docas do Ceará - CDC (Item 14)</v>
          </cell>
          <cell r="D453" t="str">
            <v>26.126.0035.4103.0023 - MANUTENÇÃO E ADEQUAÇÃO DE ATIVOS DE INFORMÁTICA, INFORMAÇÃO E TELEPROCESSAMENTO.</v>
          </cell>
          <cell r="E453" t="str">
            <v>MICROTÉCNICA INFORMÁTICA LTDA.</v>
          </cell>
          <cell r="F453" t="str">
            <v>01.590.728/0009-30</v>
          </cell>
          <cell r="G453" t="str">
            <v>13/2024</v>
          </cell>
          <cell r="I453" t="str">
            <v>DIEGEP</v>
          </cell>
          <cell r="J453" t="str">
            <v>CODTEI</v>
          </cell>
          <cell r="K453">
            <v>45379</v>
          </cell>
          <cell r="L453" t="str">
            <v>Lei 13.303/2016
Pregão Eletrônico 
PE Nº 037/2022</v>
          </cell>
          <cell r="M453">
            <v>45751</v>
          </cell>
          <cell r="N453">
            <v>23643.81</v>
          </cell>
          <cell r="O453" t="str">
            <v>ENCERRADO</v>
          </cell>
        </row>
        <row r="454">
          <cell r="A454">
            <v>9140</v>
          </cell>
          <cell r="B454" t="str">
            <v>50900.000442/2023-85</v>
          </cell>
          <cell r="C454" t="str">
            <v>Registro de Preços para aquisição de equipamentos de informática e eletrônicos para a Companhia Docas do Ceará - CDC (Item 01 e 07)</v>
          </cell>
          <cell r="D454" t="str">
            <v>26.126.0035.4103.0023 - MANUTENÇÃO E ADEQUAÇÃO DE ATIVOS DE INFORMÁTICA, INFORMAÇÃO E TELEPROCESSAMENTO.</v>
          </cell>
          <cell r="E454" t="str">
            <v>DATEN TECNOLOGIA LTDA</v>
          </cell>
          <cell r="F454" t="str">
            <v>04.602.789/0001-01</v>
          </cell>
          <cell r="G454" t="str">
            <v>14/2024</v>
          </cell>
          <cell r="I454" t="str">
            <v>DIEGEP</v>
          </cell>
          <cell r="J454" t="str">
            <v>CODTEI</v>
          </cell>
          <cell r="K454">
            <v>45383</v>
          </cell>
          <cell r="L454" t="str">
            <v>Lei 13.303/2016
Pregão Eletrônico 
PE Nº 037/2023</v>
          </cell>
          <cell r="M454">
            <v>45751</v>
          </cell>
          <cell r="N454">
            <v>22369.439999999999</v>
          </cell>
          <cell r="O454" t="str">
            <v>ENCERRADO</v>
          </cell>
        </row>
        <row r="455">
          <cell r="A455">
            <v>9150</v>
          </cell>
          <cell r="B455" t="str">
            <v>50900.000180/2024-30</v>
          </cell>
          <cell r="C455" t="str">
            <v>Prestação de serviço de administração do fornecimento, gerenciamento, controle e aquisição de combustíveis, utilizando cartão eletrônico (com chip), para os veículos da Companhia Docas do Ceará.</v>
          </cell>
          <cell r="D455" t="str">
            <v xml:space="preserve">2.290.070.000 ‐ TRANSPORTE </v>
          </cell>
          <cell r="E455" t="str">
            <v>7SERV GESTÃO DE BENEFÍCIOS – LTDA</v>
          </cell>
          <cell r="F455" t="str">
            <v>13.858.769/0001-97</v>
          </cell>
          <cell r="G455" t="str">
            <v>15/2024</v>
          </cell>
          <cell r="I455" t="str">
            <v>DIAFIN</v>
          </cell>
          <cell r="J455" t="str">
            <v>COADMI</v>
          </cell>
          <cell r="K455">
            <v>45400</v>
          </cell>
          <cell r="L455" t="str">
            <v xml:space="preserve">Lei 13.303/2016
arT. 29, II
 Dispensa de Licitação </v>
          </cell>
          <cell r="M455">
            <v>45535</v>
          </cell>
          <cell r="N455">
            <v>16826.830000000002</v>
          </cell>
          <cell r="O455" t="str">
            <v>ENCERRADO</v>
          </cell>
        </row>
        <row r="456">
          <cell r="A456">
            <v>9160</v>
          </cell>
          <cell r="B456" t="str">
            <v>50900.000214/2024-96</v>
          </cell>
          <cell r="C456" t="str">
            <v>Contratação de consultoria para elaboração e consolidação do cronograma de execução do Plano da Agenda ESG 2024-2025 para a CDC</v>
          </cell>
          <cell r="D456" t="str">
            <v xml:space="preserve">2.205.020.000 ‐ CONSULTORIA </v>
          </cell>
          <cell r="E456" t="str">
            <v>Open Energy-Soluções em Energia Renovável LTDA</v>
          </cell>
          <cell r="F456" t="str">
            <v>35.810.434/0001-31</v>
          </cell>
          <cell r="G456" t="str">
            <v>16/2024</v>
          </cell>
          <cell r="I456" t="str">
            <v>DIRCOM</v>
          </cell>
          <cell r="J456" t="str">
            <v>CODSMS</v>
          </cell>
          <cell r="K456">
            <v>45400</v>
          </cell>
          <cell r="L456" t="str">
            <v xml:space="preserve">Lei 13.303/2016
arT. 29, II
 Dispensa de Licitação </v>
          </cell>
          <cell r="M456">
            <v>45465</v>
          </cell>
          <cell r="N456">
            <v>54896.13</v>
          </cell>
          <cell r="O456" t="str">
            <v>ENCERRADO</v>
          </cell>
        </row>
        <row r="457">
          <cell r="A457">
            <v>9170</v>
          </cell>
          <cell r="B457" t="str">
            <v>50900.000924/2023-35</v>
          </cell>
          <cell r="C457" t="str">
            <v>Prestação de serviços de informativos de publicações em Diários da Justiça</v>
          </cell>
          <cell r="D457" t="str">
            <v xml:space="preserve">2.205.900.000 - OUTROS SERVIÇOS DE TERCEIROS </v>
          </cell>
          <cell r="E457" t="str">
            <v>WEBJUR PROCESSAMENTO DE DADOS LTDA</v>
          </cell>
          <cell r="F457" t="str">
            <v>09.400.465/0001-04</v>
          </cell>
          <cell r="G457" t="str">
            <v>17/2024</v>
          </cell>
          <cell r="I457" t="str">
            <v>DIRPRE</v>
          </cell>
          <cell r="J457" t="str">
            <v>CODJUR</v>
          </cell>
          <cell r="K457">
            <v>45399</v>
          </cell>
          <cell r="L457" t="str">
            <v xml:space="preserve">Lei 13.303/2016
arT. 29, II
 Dispensa de Licitação </v>
          </cell>
          <cell r="M457">
            <v>45798</v>
          </cell>
          <cell r="N457">
            <v>1300</v>
          </cell>
          <cell r="O457" t="str">
            <v>ENCERRADO</v>
          </cell>
        </row>
        <row r="458">
          <cell r="A458">
            <v>9171</v>
          </cell>
          <cell r="B458" t="str">
            <v>50900.000924/2023-35</v>
          </cell>
          <cell r="C458" t="str">
            <v>Prestação de serviços de informativos de publicações em Diários da Justiça</v>
          </cell>
          <cell r="D458" t="str">
            <v xml:space="preserve">2.205.900.000 - OUTROS SERVIÇOS DE TERCEIROS </v>
          </cell>
          <cell r="E458" t="str">
            <v>WEBJUR PROCESSAMENTO DE DADOS LTDA</v>
          </cell>
          <cell r="F458" t="str">
            <v>09.400.465/0001-04</v>
          </cell>
          <cell r="G458" t="str">
            <v>17/2024</v>
          </cell>
          <cell r="H458" t="str">
            <v xml:space="preserve">1º ADITIVO DE CONTRATO 17/2024
</v>
          </cell>
          <cell r="I458" t="str">
            <v>DIRPRE</v>
          </cell>
          <cell r="J458" t="str">
            <v>CODJUR</v>
          </cell>
          <cell r="K458">
            <v>45798</v>
          </cell>
          <cell r="L458" t="str">
            <v xml:space="preserve">Lei 13.303/2016
arT. 29, II
 Dispensa de Licitação </v>
          </cell>
          <cell r="M458">
            <v>46163</v>
          </cell>
          <cell r="N458">
            <v>1350</v>
          </cell>
          <cell r="O458" t="str">
            <v>EM EXECUÇÃO</v>
          </cell>
        </row>
        <row r="459">
          <cell r="A459">
            <v>9180</v>
          </cell>
          <cell r="B459" t="str">
            <v>50900.000859/2023-48</v>
          </cell>
          <cell r="C459" t="str">
            <v>Contratação de seguro de vida para integrantes do quadro da CDC</v>
          </cell>
          <cell r="D459" t="str">
            <v xml:space="preserve">2.201.039.000 ‐ OUTROS BENEFICIOS </v>
          </cell>
          <cell r="E459" t="str">
            <v xml:space="preserve">SEGURO SURA S/A </v>
          </cell>
          <cell r="F459" t="str">
            <v>33.065.699/0001-27</v>
          </cell>
          <cell r="G459" t="str">
            <v>18/2024</v>
          </cell>
          <cell r="I459" t="str">
            <v>DIAFIN</v>
          </cell>
          <cell r="J459" t="str">
            <v>CODREH</v>
          </cell>
          <cell r="K459">
            <v>45399</v>
          </cell>
          <cell r="L459" t="str">
            <v>Lei 13.303/2016
Pregão Eletrônico 
PE Nº 017/2022</v>
          </cell>
          <cell r="M459">
            <v>45773</v>
          </cell>
          <cell r="N459">
            <v>86771.520000000004</v>
          </cell>
          <cell r="O459" t="str">
            <v>ENCERRADO</v>
          </cell>
        </row>
        <row r="460">
          <cell r="A460">
            <v>9181</v>
          </cell>
          <cell r="B460" t="str">
            <v>50900.000859/2023-48</v>
          </cell>
          <cell r="C460" t="str">
            <v>Contratação de seguro de vida para integrantes do quadro da CDC</v>
          </cell>
          <cell r="D460" t="str">
            <v xml:space="preserve">2.201.039.000 ‐ OUTROS BENEFICIOS </v>
          </cell>
          <cell r="E460" t="str">
            <v xml:space="preserve">SEGURO SURA S/A </v>
          </cell>
          <cell r="F460" t="str">
            <v>33.065.699/0001-27</v>
          </cell>
          <cell r="G460" t="str">
            <v>18/2024</v>
          </cell>
          <cell r="H460" t="str">
            <v xml:space="preserve">1º ADITIVO DE CONTRATO 18/2024
</v>
          </cell>
          <cell r="I460" t="str">
            <v>DIAFIN</v>
          </cell>
          <cell r="J460" t="str">
            <v>CODREH</v>
          </cell>
          <cell r="K460">
            <v>45762</v>
          </cell>
          <cell r="L460" t="str">
            <v>Lei 13.303/2016
Pregão Eletrônico 
PE Nº 017/2022</v>
          </cell>
          <cell r="M460">
            <v>46142</v>
          </cell>
          <cell r="N460">
            <v>86771.520000000004</v>
          </cell>
          <cell r="O460" t="str">
            <v>ENCERRADO</v>
          </cell>
        </row>
        <row r="461">
          <cell r="A461">
            <v>9182</v>
          </cell>
          <cell r="B461" t="str">
            <v>50900.000859/2023-48</v>
          </cell>
          <cell r="C461" t="str">
            <v>Contratação de seguro de vida para integrantes do quadro da CDC</v>
          </cell>
          <cell r="D461" t="str">
            <v xml:space="preserve">2.201.039.000 ‐ OUTROS BENEFICIOS </v>
          </cell>
          <cell r="E461" t="str">
            <v xml:space="preserve">SEGURO SURA S/A </v>
          </cell>
          <cell r="F461" t="str">
            <v>33.065.699/0001-27</v>
          </cell>
          <cell r="G461" t="str">
            <v>18/2024</v>
          </cell>
          <cell r="H461" t="str">
            <v xml:space="preserve">2º ADITIVO DE CONTRATO 18/2024
</v>
          </cell>
          <cell r="I461" t="str">
            <v>DIAFIN</v>
          </cell>
          <cell r="J461" t="str">
            <v>CODREH</v>
          </cell>
          <cell r="K461">
            <v>46142</v>
          </cell>
          <cell r="L461" t="str">
            <v>Lei 13.303/2016
Pregão Eletrônico 
PE Nº 017/2022</v>
          </cell>
          <cell r="M461">
            <v>46507</v>
          </cell>
          <cell r="N461">
            <v>107368.8</v>
          </cell>
          <cell r="O461" t="str">
            <v>EM EXECUÇÃO</v>
          </cell>
        </row>
        <row r="462">
          <cell r="A462">
            <v>9190</v>
          </cell>
          <cell r="B462" t="str">
            <v>50900.001021/2021-18</v>
          </cell>
          <cell r="C462" t="str">
            <v>Aquisição e instalação de aparelhos ar condicionados, com instalação, para atender as necessidades da Companhia Docas do Ceará – CDC (LOTES 02 e 04), nos termos do Edital do Pregão Eletrônico nº 01/2023 e seus anexos</v>
          </cell>
          <cell r="D462" t="str">
            <v>26.122.0035.4101.0023 - MANUTENÇÃO E ADEQUAÇÃO DE BENS  MÓVEIS</v>
          </cell>
          <cell r="E462" t="str">
            <v>Gelar Refrigeração Comercial</v>
          </cell>
          <cell r="F462" t="str">
            <v>11.805.967/0001-67</v>
          </cell>
          <cell r="G462" t="str">
            <v>19/2024</v>
          </cell>
          <cell r="I462" t="str">
            <v>DIEGEP</v>
          </cell>
          <cell r="J462" t="str">
            <v>DIEGEP</v>
          </cell>
          <cell r="K462">
            <v>45400</v>
          </cell>
          <cell r="L462" t="str">
            <v>Lei 13.303/2016
Pregão Eletrônico 
PE Nº 01/2023
Ata - 05/2023</v>
          </cell>
          <cell r="M462">
            <v>45779</v>
          </cell>
          <cell r="N462">
            <v>82082.100000000006</v>
          </cell>
          <cell r="O462" t="str">
            <v>ENCERRADO</v>
          </cell>
        </row>
        <row r="463">
          <cell r="A463">
            <v>9200</v>
          </cell>
          <cell r="B463" t="str">
            <v>50900.000355/2024-17</v>
          </cell>
          <cell r="C463" t="str">
            <v>Contratação de entidade especializada para organizar, executar e supervisionar o Curso de Formação Profissional dos candidatos classificados para provimento de cargo de Guarda Portuário da Companhia Docas do Ceará.</v>
          </cell>
          <cell r="D463" t="str">
            <v>2.201.079.000- TREINAMENTO OUTROS ÁRESA DE FORMAÇÃO</v>
          </cell>
          <cell r="E463" t="str">
            <v>Fundação Edson Queiroz</v>
          </cell>
          <cell r="F463" t="str">
            <v>07.373.434/0001-86</v>
          </cell>
          <cell r="G463" t="str">
            <v>20/2024</v>
          </cell>
          <cell r="I463" t="str">
            <v>DIRPRE</v>
          </cell>
          <cell r="J463" t="str">
            <v xml:space="preserve">CODGUA </v>
          </cell>
          <cell r="K463">
            <v>45394</v>
          </cell>
          <cell r="L463" t="str">
            <v xml:space="preserve">Lei 13.303/2016
arT. 29, VII
 Dispensa de Licitação </v>
          </cell>
          <cell r="M463">
            <v>45454</v>
          </cell>
          <cell r="N463">
            <v>138525.29999999999</v>
          </cell>
          <cell r="O463" t="str">
            <v>ENCERRADO</v>
          </cell>
        </row>
        <row r="464">
          <cell r="A464">
            <v>9210</v>
          </cell>
          <cell r="B464" t="str">
            <v>50900.000376/2024-24</v>
          </cell>
          <cell r="C464" t="str">
            <v>Contratação de consultoria para elaboração de Projeto Executivo, objetivando a contratação de energia no mercado livre, a partir de fonte(s) renovável(is)</v>
          </cell>
          <cell r="D464" t="str">
            <v xml:space="preserve">2.205.900.000 - OUTROS SERVIÇOS DE TERCEIROS </v>
          </cell>
          <cell r="E464" t="str">
            <v>Atta Energias Ltda</v>
          </cell>
          <cell r="F464" t="str">
            <v>28.650.589/0001-92</v>
          </cell>
          <cell r="G464" t="str">
            <v>21/2024</v>
          </cell>
          <cell r="I464" t="str">
            <v>DIEGEP</v>
          </cell>
          <cell r="J464" t="str">
            <v>CODINF</v>
          </cell>
          <cell r="K464">
            <v>45415</v>
          </cell>
          <cell r="L464" t="str">
            <v xml:space="preserve">Lei 13.303/2016
arT. 29, II
 Dispensa de Licitação </v>
          </cell>
          <cell r="M464">
            <v>45574</v>
          </cell>
          <cell r="N464">
            <v>32305.66</v>
          </cell>
          <cell r="O464" t="str">
            <v>ENCERRADO</v>
          </cell>
        </row>
        <row r="465">
          <cell r="A465">
            <v>9220</v>
          </cell>
          <cell r="B465" t="str">
            <v>50900.001617/2023-71</v>
          </cell>
          <cell r="C465" t="str">
            <v>Participação da CDC, como expositor, na Feira e Seminário do Agro Nordeste - PEC Nordeste 2024</v>
          </cell>
          <cell r="D465" t="str">
            <v>2.205.050.200 - PUBLICIDADE MERCADOLÓGICA</v>
          </cell>
          <cell r="E465" t="str">
            <v>PROMOEXPO PROMOÇÃO E MONTAGEM DE EVENTOS LTDA</v>
          </cell>
          <cell r="F465" t="str">
            <v>07.137.874/0001-34</v>
          </cell>
          <cell r="G465" t="str">
            <v>22/2024</v>
          </cell>
          <cell r="I465" t="str">
            <v>DIRCOM</v>
          </cell>
          <cell r="J465" t="str">
            <v>CODMAK</v>
          </cell>
          <cell r="K465">
            <v>45450</v>
          </cell>
          <cell r="L465" t="str">
            <v xml:space="preserve">Lei 13.303/2016
art. 30
 Dispensa de Licitação  </v>
          </cell>
          <cell r="M465">
            <v>45479</v>
          </cell>
          <cell r="N465">
            <v>11950</v>
          </cell>
          <cell r="O465" t="str">
            <v>ENCERRADO</v>
          </cell>
        </row>
        <row r="466">
          <cell r="A466">
            <v>9230</v>
          </cell>
          <cell r="B466" t="str">
            <v>50900.000333/2023-68</v>
          </cell>
          <cell r="C466" t="str">
            <v>Contratação de auditoria ambiental externa do Sistema de Gestão Ambiental – SGA da Companhia Docas do Ceará</v>
          </cell>
          <cell r="D466" t="str">
            <v xml:space="preserve">2.205.900.000 - OUTROS SERVIÇOS DE TERCEIROS </v>
          </cell>
          <cell r="E466" t="str">
            <v>JJR Consultoria Ambiental Ltda</v>
          </cell>
          <cell r="F466" t="str">
            <v>24.688.956/0001-96</v>
          </cell>
          <cell r="G466" t="str">
            <v>23/2024</v>
          </cell>
          <cell r="I466" t="str">
            <v xml:space="preserve">DIRCOM </v>
          </cell>
          <cell r="J466" t="str">
            <v>CODSMS</v>
          </cell>
          <cell r="K466">
            <v>45461</v>
          </cell>
          <cell r="L466" t="str">
            <v xml:space="preserve">Lei 13.303/2016
arT. 29, II
 Dispensa de Licitação </v>
          </cell>
          <cell r="M466">
            <v>45531</v>
          </cell>
          <cell r="N466">
            <v>15000</v>
          </cell>
          <cell r="O466" t="str">
            <v>ENCERRADO</v>
          </cell>
        </row>
        <row r="467">
          <cell r="A467">
            <v>9231</v>
          </cell>
          <cell r="B467" t="str">
            <v>50900.000333/2023-68</v>
          </cell>
          <cell r="C467" t="str">
            <v>Contratação de auditoria ambiental externa do Sistema de Gestão Ambiental – SGA da Companhia Docas do Ceará</v>
          </cell>
          <cell r="D467" t="str">
            <v xml:space="preserve">2.205.900.000 - OUTROS SERVIÇOS DE TERCEIROS </v>
          </cell>
          <cell r="E467" t="str">
            <v>JJR Consultoria Ambiental Ltda</v>
          </cell>
          <cell r="F467" t="str">
            <v>24.688.956/0001-96</v>
          </cell>
          <cell r="G467" t="str">
            <v>23/2024</v>
          </cell>
          <cell r="H467" t="str">
            <v xml:space="preserve">1º ADITIVO DE CONTRATO 23/2024
</v>
          </cell>
          <cell r="I467" t="str">
            <v xml:space="preserve">DIRCOM </v>
          </cell>
          <cell r="J467" t="str">
            <v>CODSMS</v>
          </cell>
          <cell r="K467">
            <v>45558</v>
          </cell>
          <cell r="L467" t="str">
            <v xml:space="preserve">Lei 13.303/2016
arT. 29, II
 Dispensa de Licitação </v>
          </cell>
          <cell r="M467">
            <v>45600</v>
          </cell>
          <cell r="N467">
            <v>15000</v>
          </cell>
          <cell r="O467" t="str">
            <v>ENCERRADO</v>
          </cell>
        </row>
        <row r="468">
          <cell r="A468">
            <v>9240</v>
          </cell>
          <cell r="B468" t="str">
            <v>50900.000100/2024-46</v>
          </cell>
          <cell r="C468" t="str">
            <v>Aquisição de botijão de gás liquefeito de petróleo de 13kg</v>
          </cell>
          <cell r="D468" t="str">
            <v xml:space="preserve">2.204.039.000 - DEMAIS </v>
          </cell>
          <cell r="E468" t="str">
            <v>FRANÇA PINTO &amp; CIA LTDA</v>
          </cell>
          <cell r="F468" t="str">
            <v>15.589.293/0001-61</v>
          </cell>
          <cell r="G468" t="str">
            <v>24/2024</v>
          </cell>
          <cell r="I468" t="str">
            <v>DIAFIN</v>
          </cell>
          <cell r="J468" t="str">
            <v>COADMI</v>
          </cell>
          <cell r="K468">
            <v>45476</v>
          </cell>
          <cell r="L468" t="str">
            <v xml:space="preserve">Lei 13.303/2016
arT. 29, II
 Dispensa de Licitação </v>
          </cell>
          <cell r="M468">
            <v>45993</v>
          </cell>
          <cell r="N468">
            <v>4200</v>
          </cell>
          <cell r="O468" t="str">
            <v>ENCERRADO</v>
          </cell>
        </row>
        <row r="469">
          <cell r="A469">
            <v>9241</v>
          </cell>
          <cell r="B469" t="str">
            <v>50900.000100/2024-46</v>
          </cell>
          <cell r="C469" t="str">
            <v>Aquisição de botijão de gás liquefeito de petróleo de 13kg</v>
          </cell>
          <cell r="D469" t="str">
            <v xml:space="preserve">2.204.039.000 - DEMAIS </v>
          </cell>
          <cell r="E469" t="str">
            <v>FRANÇA PINTO &amp; CIA LTDA</v>
          </cell>
          <cell r="F469" t="str">
            <v>15.589.293/0001-61</v>
          </cell>
          <cell r="G469" t="str">
            <v>24/2024</v>
          </cell>
          <cell r="H469" t="str">
            <v xml:space="preserve">1º ADITIVO DE CONTRATO 23/2024
</v>
          </cell>
          <cell r="I469" t="str">
            <v>DIAFIN</v>
          </cell>
          <cell r="J469" t="str">
            <v>COADMI</v>
          </cell>
          <cell r="K469">
            <v>45993</v>
          </cell>
          <cell r="L469" t="str">
            <v xml:space="preserve">Lei 13.303/2016
arT. 29, II
 Dispensa de Licitação </v>
          </cell>
          <cell r="M469">
            <v>46358</v>
          </cell>
          <cell r="N469">
            <v>4200</v>
          </cell>
          <cell r="O469" t="str">
            <v>EM EXECUÇÃO</v>
          </cell>
        </row>
        <row r="470">
          <cell r="A470">
            <v>9250</v>
          </cell>
          <cell r="B470" t="str">
            <v>50900.000516/2024-64</v>
          </cell>
          <cell r="C470" t="str">
            <v>Contratação do "Programa de Desenvolvimento de Líderes (PDL)", nos conceitos de liderança com foco em Gestão Estratégica para Resultados</v>
          </cell>
          <cell r="D470" t="str">
            <v xml:space="preserve">2.201.079.000 ‐ TREINAMENTO OUTRAS ÁREAS DE FORMAÇÃO </v>
          </cell>
          <cell r="E470" t="str">
            <v>Instituto Euvaldo Lodi Núcleo do Ceará</v>
          </cell>
          <cell r="F470" t="str">
            <v>07.084.577/0001-78</v>
          </cell>
          <cell r="G470" t="str">
            <v>25/2024</v>
          </cell>
          <cell r="I470" t="str">
            <v>DIRPRE</v>
          </cell>
          <cell r="J470" t="str">
            <v xml:space="preserve">CODPLA </v>
          </cell>
          <cell r="K470">
            <v>45462</v>
          </cell>
          <cell r="L470" t="str">
            <v xml:space="preserve">Lei 13.303/2016
art. 30
 Dispensa de Licitação  </v>
          </cell>
          <cell r="M470">
            <v>45468</v>
          </cell>
          <cell r="N470">
            <v>58300</v>
          </cell>
          <cell r="O470" t="str">
            <v>ENCERRADO</v>
          </cell>
        </row>
        <row r="471">
          <cell r="A471">
            <v>9260</v>
          </cell>
          <cell r="B471" t="str">
            <v>50900.000455/2024-35</v>
          </cell>
          <cell r="C471" t="str">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v>
          </cell>
          <cell r="D471" t="str">
            <v xml:space="preserve">2.205.900.000 - OUTROS SERVIÇOS DE TERCEIROS </v>
          </cell>
          <cell r="E471" t="str">
            <v>Multicloud Digital LTDA</v>
          </cell>
          <cell r="F471" t="str">
            <v>38.410.286/0001-56</v>
          </cell>
          <cell r="G471" t="str">
            <v>26/2024</v>
          </cell>
          <cell r="I471" t="str">
            <v>DIEGEP</v>
          </cell>
          <cell r="J471" t="str">
            <v xml:space="preserve">CODTEI </v>
          </cell>
          <cell r="K471">
            <v>45453</v>
          </cell>
          <cell r="L471" t="str">
            <v xml:space="preserve">Lei 13.303/2016
arT. 29, XV
 Dispensa de Licitação </v>
          </cell>
          <cell r="M471">
            <v>45636</v>
          </cell>
          <cell r="N471">
            <v>717503.78</v>
          </cell>
          <cell r="O471" t="str">
            <v>ENCERRADO</v>
          </cell>
        </row>
        <row r="472">
          <cell r="A472">
            <v>9270</v>
          </cell>
          <cell r="B472" t="str">
            <v>50900.000664/2024-89</v>
          </cell>
          <cell r="C472" t="str">
            <v>Aquisição de Smart TV QLED, 98’’ Google TV Ultra HD 4k Comando de voz 120Hz HDR10 com suporte, para a Companhia Docas do Ceará</v>
          </cell>
          <cell r="D472" t="str">
            <v>26.126.0035.4103.0023 - MANUTENÇÃO E ADEQUAÇÃO DE ATIVOS DE INFORMÁTICA, INFORMAÇÃO E TELEPROCESSAMENTO.</v>
          </cell>
          <cell r="E472" t="str">
            <v>R.G.J. LIMA</v>
          </cell>
          <cell r="F472" t="str">
            <v>41.345.916/0001-60</v>
          </cell>
          <cell r="G472" t="str">
            <v>27/2024</v>
          </cell>
          <cell r="I472" t="str">
            <v>DIRPRE</v>
          </cell>
          <cell r="J472" t="str">
            <v>GABPRE</v>
          </cell>
          <cell r="K472">
            <v>45454</v>
          </cell>
          <cell r="L472" t="str">
            <v xml:space="preserve">Lei 13.303/2016
arT. 29, II
 Dispensa de Licitação </v>
          </cell>
          <cell r="M472">
            <v>45502</v>
          </cell>
          <cell r="N472">
            <v>32900.800000000003</v>
          </cell>
          <cell r="O472" t="str">
            <v>ENCERRADO</v>
          </cell>
        </row>
        <row r="473">
          <cell r="A473">
            <v>9280</v>
          </cell>
          <cell r="B473" t="str">
            <v>50900.000111/2024-26</v>
          </cell>
          <cell r="C473" t="str">
            <v>Prestação do serviço contínuo de desenvolvimento de atividades conjuntas para operacionalização de estágios dos cursos de educação superior, de ensino médio, de educação profissional de nível médio da Companhia Docas do Ceará.</v>
          </cell>
          <cell r="E473" t="str">
            <v>Centro de Integração Empresa Escola - CIEE.</v>
          </cell>
          <cell r="F473" t="str">
            <v>61.600.839/0001-55</v>
          </cell>
          <cell r="G473" t="str">
            <v>28/2024</v>
          </cell>
          <cell r="K473">
            <v>45470</v>
          </cell>
          <cell r="L473" t="str">
            <v xml:space="preserve">Lei 13.303/2016
arT. 29, VII
 Dispensa de Licitação </v>
          </cell>
          <cell r="M473">
            <v>45835</v>
          </cell>
          <cell r="N473">
            <v>13356</v>
          </cell>
          <cell r="O473" t="str">
            <v>ENCERRADO</v>
          </cell>
        </row>
        <row r="474">
          <cell r="A474">
            <v>9281</v>
          </cell>
          <cell r="B474" t="str">
            <v>50900.000111/2024-26</v>
          </cell>
          <cell r="C474" t="str">
            <v>Prestação do serviço contínuo de desenvolvimento de atividades conjuntas para operacionalização de estágios dos cursos de educação superior, de ensino médio, de educação profissional de nível médio da Companhia Docas do Ceará.</v>
          </cell>
          <cell r="E474" t="str">
            <v>Centro de Integração Empresa Escola - CIEE.</v>
          </cell>
          <cell r="F474" t="str">
            <v>61.600.839/0001-55</v>
          </cell>
          <cell r="G474" t="str">
            <v>28/2024</v>
          </cell>
          <cell r="H474" t="str">
            <v xml:space="preserve">1º ADITIVO DE CONTRATO 28/2024
</v>
          </cell>
          <cell r="K474">
            <v>45621</v>
          </cell>
          <cell r="L474" t="str">
            <v xml:space="preserve">Lei 13.303/2016
arT. 29, VII
 Dispensa de Licitação </v>
          </cell>
          <cell r="M474">
            <v>45835</v>
          </cell>
          <cell r="N474">
            <v>13356</v>
          </cell>
          <cell r="O474" t="str">
            <v>ENCERRADO</v>
          </cell>
        </row>
        <row r="475">
          <cell r="A475">
            <v>9290</v>
          </cell>
          <cell r="B475" t="str">
            <v>50900.000825/2024-34</v>
          </cell>
          <cell r="C475" t="str">
            <v>contratação da participação da CDC no evento Brasil Export 2024, contemplando o Fórum Regional Nordeste Export, realizado nos dias 20 e 21 de junho de 2024, em Fortaleza/CE, com o oferecimento do jantar de abertura do Nordeste Export, e o Fórum Nacional e 5° ENAPH, nos dias 08 a 10 de outubro de 2024, em Brasília/DF</v>
          </cell>
          <cell r="D475" t="str">
            <v>2.205.050.200 - PUBLICIDADE MERCADOLÓGICA</v>
          </cell>
          <cell r="E475" t="str">
            <v>CENTRO DE ESTUDOS EM LOGÍSTICA, TRANSPORTES E COMÉRCIO EXTERIOR DO BRASIL EXPORT - C.E.B.E LTDA</v>
          </cell>
          <cell r="F475" t="str">
            <v>40.435.738/0001-04</v>
          </cell>
          <cell r="G475" t="str">
            <v>29/2024</v>
          </cell>
          <cell r="I475" t="str">
            <v>DIRCOM</v>
          </cell>
          <cell r="J475" t="str">
            <v>CODMAK</v>
          </cell>
          <cell r="K475">
            <v>45462</v>
          </cell>
          <cell r="L475" t="str">
            <v xml:space="preserve">Lei 13.303/2016
arT. 30, Dispensa de Licitação </v>
          </cell>
          <cell r="M475">
            <v>45643</v>
          </cell>
          <cell r="N475">
            <v>157337.32999999999</v>
          </cell>
          <cell r="O475" t="str">
            <v>ENCERRADO</v>
          </cell>
        </row>
        <row r="476">
          <cell r="A476">
            <v>9300</v>
          </cell>
          <cell r="B476" t="str">
            <v>50900.000703/2024-48</v>
          </cell>
          <cell r="C476" t="str">
            <v>prestação de serviços de elaboração do projeto de recuperação da estrutura de concreto do Píer Petroleiro do Porto de Fortaleza, para a Companhia Docas do Cear</v>
          </cell>
          <cell r="D476" t="str">
            <v xml:space="preserve">26.784.3005.20H.0001 - ESTUDOS E PROJETOS PARA INFRAESTRUTURA PORTUÁRIA </v>
          </cell>
          <cell r="E476" t="str">
            <v>HUGO A. MOTA CONSULTORIA E ENGENHARIA DE PROJETOS S/S</v>
          </cell>
          <cell r="F476" t="str">
            <v>07.971.799/0001-02</v>
          </cell>
          <cell r="G476" t="str">
            <v>30/2024</v>
          </cell>
          <cell r="I476" t="str">
            <v>DIEGEP</v>
          </cell>
          <cell r="J476" t="str">
            <v>CODINF</v>
          </cell>
          <cell r="K476">
            <v>45469</v>
          </cell>
          <cell r="L476" t="str">
            <v xml:space="preserve">Lei 13.303/2016
arT. 30, Dispensa de Licitação </v>
          </cell>
          <cell r="M476">
            <v>45657</v>
          </cell>
          <cell r="N476">
            <v>170000</v>
          </cell>
          <cell r="O476" t="str">
            <v>ENCERRADO</v>
          </cell>
        </row>
        <row r="477">
          <cell r="A477">
            <v>9310</v>
          </cell>
          <cell r="B477" t="str">
            <v>50900.000774/2024-41</v>
          </cell>
          <cell r="C477" t="str">
            <v>contratação de serviços de elaboração de projetos para requalificação do acesso ao terminal marítimo de passageiros</v>
          </cell>
          <cell r="D477" t="str">
            <v xml:space="preserve">26.784.3005.20H.0001 - ESTUDOS E PROJETOS PARA INFRAESTRUTURA PORTUÁRIA </v>
          </cell>
          <cell r="E477" t="str">
            <v>COMOL – Construções e Consultoria Moreira Lima LTDA</v>
          </cell>
          <cell r="F477" t="str">
            <v>15.589.293/000-61</v>
          </cell>
          <cell r="G477" t="str">
            <v>31/2024</v>
          </cell>
          <cell r="I477" t="str">
            <v>DIEGEP</v>
          </cell>
          <cell r="J477" t="str">
            <v>CODINF</v>
          </cell>
          <cell r="K477">
            <v>45476</v>
          </cell>
          <cell r="L477" t="str">
            <v xml:space="preserve">Lei 13.303/2016
arT. 29, I
 Dispensa de Licitação </v>
          </cell>
          <cell r="M477">
            <v>45635</v>
          </cell>
          <cell r="N477">
            <v>45000</v>
          </cell>
          <cell r="O477" t="str">
            <v>ENCERRADO</v>
          </cell>
        </row>
        <row r="478">
          <cell r="A478">
            <v>9320</v>
          </cell>
          <cell r="B478" t="str">
            <v>50900.000775/2024-95</v>
          </cell>
          <cell r="C478" t="str">
            <v>Contratação do serviço de elaboração do Plano de Descarbonização da Companhia Docas do Ceará</v>
          </cell>
          <cell r="E478" t="str">
            <v>Fundación De La Comunidad Valenciana Para La Investigación, Promoción Y Estudios Comerciales De Valenciaport</v>
          </cell>
          <cell r="F478" t="str">
            <v>G97360325</v>
          </cell>
          <cell r="G478" t="str">
            <v xml:space="preserve"> 
032/2024</v>
          </cell>
          <cell r="I478" t="str">
            <v>DIRPRE</v>
          </cell>
          <cell r="J478" t="str">
            <v>CODPLA</v>
          </cell>
          <cell r="K478">
            <v>45504</v>
          </cell>
          <cell r="L478" t="str">
            <v xml:space="preserve">Lei 13.303/2016
arT. 30, II Dispensa de Licitação </v>
          </cell>
          <cell r="M478">
            <v>46086</v>
          </cell>
          <cell r="N478">
            <v>1604268.02</v>
          </cell>
          <cell r="O478" t="str">
            <v>ENCERRADO</v>
          </cell>
        </row>
        <row r="479">
          <cell r="A479">
            <v>9321</v>
          </cell>
          <cell r="B479" t="str">
            <v>50900.000775/2024-95</v>
          </cell>
          <cell r="C479" t="str">
            <v>Contratação do serviço de elaboração do Plano de Descarbonização da Companhia Docas do Ceará</v>
          </cell>
          <cell r="E479" t="str">
            <v>Fundación De La Comunidad Valenciana Para La Investigación, Promoción Y Estudios Comerciales De Valenciaport</v>
          </cell>
          <cell r="F479" t="str">
            <v>G97360325</v>
          </cell>
          <cell r="G479" t="str">
            <v xml:space="preserve"> 
032/2024</v>
          </cell>
          <cell r="H479" t="str">
            <v xml:space="preserve">1º ADITIVO DE CONTRATO 32/2024
</v>
          </cell>
          <cell r="I479" t="str">
            <v>DIRPRE</v>
          </cell>
          <cell r="J479" t="str">
            <v>CODPLA</v>
          </cell>
          <cell r="K479">
            <v>45959</v>
          </cell>
          <cell r="L479" t="str">
            <v xml:space="preserve">Lei 13.303/2016
arT. 30, II Dispensa de Licitação </v>
          </cell>
          <cell r="M479">
            <v>46086</v>
          </cell>
          <cell r="N479">
            <v>1604268.02</v>
          </cell>
          <cell r="O479" t="str">
            <v>ENCERRADO</v>
          </cell>
        </row>
        <row r="480">
          <cell r="A480">
            <v>9330</v>
          </cell>
          <cell r="B480" t="str">
            <v>50900.001245/2024-64</v>
          </cell>
          <cell r="C480" t="str">
            <v>Contratação direta, através de dispensa de licitação, em caráter emergencial, do serviço de administração, gerenciamento, emissão e fornecimento de vale alimentação/refeição, destinados aos empregados da Companhia Docas do Ceará</v>
          </cell>
          <cell r="D480" t="str">
            <v>2.201.030.200 - Auxílios Alimentação e Refeição</v>
          </cell>
          <cell r="E480" t="str">
            <v>Pluxee Benefícios Brasil S.A</v>
          </cell>
          <cell r="F480" t="str">
            <v>69.034.668/0001-56</v>
          </cell>
          <cell r="G480" t="str">
            <v xml:space="preserve"> 
033/2024</v>
          </cell>
          <cell r="I480" t="str">
            <v>DIAFIN</v>
          </cell>
          <cell r="J480" t="str">
            <v>CODREH</v>
          </cell>
          <cell r="K480">
            <v>45540</v>
          </cell>
          <cell r="L480" t="str">
            <v xml:space="preserve">Lei 13.303/2016
arT. 29, XV
 Dispensa de Licitação </v>
          </cell>
          <cell r="M480">
            <v>45355</v>
          </cell>
          <cell r="N480">
            <v>1158557.1599999999</v>
          </cell>
          <cell r="O480" t="str">
            <v>ENCERRADO</v>
          </cell>
        </row>
        <row r="481">
          <cell r="A481">
            <v>9340</v>
          </cell>
          <cell r="B481" t="str">
            <v>50900.000848/2021-04</v>
          </cell>
          <cell r="C481" t="str">
            <v> Aquisição de armamento para a Guarda Portuária da Companhia Docas do Ceará - CDC</v>
          </cell>
          <cell r="E481" t="str">
            <v>Kalesi Comércio de Equipamentos EIRELI - ME</v>
          </cell>
          <cell r="F481" t="str">
            <v>21.690.964/0001-89</v>
          </cell>
          <cell r="G481" t="str">
            <v>034/2024</v>
          </cell>
          <cell r="I481" t="str">
            <v>DIRPRE</v>
          </cell>
          <cell r="J481" t="str">
            <v>CODGUA</v>
          </cell>
          <cell r="K481">
            <v>45545</v>
          </cell>
          <cell r="L481" t="str">
            <v>Lei 13.303/2016
Pregão Eletrônico 
PE Nº 90002/2024</v>
          </cell>
          <cell r="M481">
            <v>45822</v>
          </cell>
          <cell r="N481">
            <v>298468.53000000003</v>
          </cell>
          <cell r="O481" t="str">
            <v>ENCERRADO</v>
          </cell>
        </row>
        <row r="482">
          <cell r="A482">
            <v>9350</v>
          </cell>
          <cell r="B482" t="str">
            <v>50900.000928/2023-13</v>
          </cell>
          <cell r="C482" t="str">
            <v>Contratação do serviço de adequação da câmara frigorífica da Companhia Docas do Ceará, incluindo reforma de piso, instalação e fornecimento dos materiais necessários (Lotes 1, 4 e 5)</v>
          </cell>
          <cell r="E482" t="str">
            <v>Engepar Comércio e Instalação de Equipamentos LTDA.</v>
          </cell>
          <cell r="F482" t="str">
            <v>17.134.673/0001-37</v>
          </cell>
          <cell r="G482" t="str">
            <v>035/2024</v>
          </cell>
          <cell r="I482" t="str">
            <v>DIEGEP</v>
          </cell>
          <cell r="J482" t="str">
            <v>CODINF</v>
          </cell>
          <cell r="K482">
            <v>45551</v>
          </cell>
          <cell r="L482" t="str">
            <v>Lei 13.303/2016
Licitalçao CDC - 01/2024</v>
          </cell>
          <cell r="M482">
            <v>45504</v>
          </cell>
          <cell r="N482">
            <v>573506</v>
          </cell>
          <cell r="O482" t="str">
            <v>ENCERRADO</v>
          </cell>
        </row>
        <row r="483">
          <cell r="A483">
            <v>9360</v>
          </cell>
          <cell r="B483" t="str">
            <v>50900.000928/2023-13</v>
          </cell>
          <cell r="C483" t="str">
            <v>Contratação do serviço de adequação da câmara frigorífica da Companhia Docas do Ceará, incluindo reforma de piso, instalação e fornecimento dos materiais necessários (Lotes 2 e 3).</v>
          </cell>
          <cell r="E483" t="str">
            <v>BLC Indústria e Comércio de Peças para Refrigeração Eireli.</v>
          </cell>
          <cell r="F483" t="str">
            <v>15.012.264/0001-32</v>
          </cell>
          <cell r="G483" t="str">
            <v>036/2024</v>
          </cell>
          <cell r="I483" t="str">
            <v>DIEGEP</v>
          </cell>
          <cell r="J483" t="str">
            <v>CODINF</v>
          </cell>
          <cell r="K483">
            <v>45586</v>
          </cell>
          <cell r="L483" t="str">
            <v>Lei 13.303/2016
Licitalçao CDC - 01/2024</v>
          </cell>
          <cell r="M483">
            <v>45901</v>
          </cell>
          <cell r="N483">
            <v>246997.9</v>
          </cell>
          <cell r="O483" t="str">
            <v>ENCERRADO</v>
          </cell>
        </row>
        <row r="484">
          <cell r="A484">
            <v>9370</v>
          </cell>
          <cell r="B484" t="str">
            <v>50900.000735/2024-43</v>
          </cell>
          <cell r="C484" t="str">
            <v>Contratação de serviços de elaboração do projeto de recuperação da estrutura do berço 105 do Porto de Fortaleza</v>
          </cell>
          <cell r="E484" t="str">
            <v>Hugo A. Mota Consultoria e Engenharia de Projetos S/S</v>
          </cell>
          <cell r="F484" t="str">
            <v>07.971.799/0001-02</v>
          </cell>
          <cell r="G484" t="str">
            <v>037/2024</v>
          </cell>
          <cell r="I484" t="str">
            <v>DIEGEP</v>
          </cell>
          <cell r="J484" t="str">
            <v>CODINF</v>
          </cell>
          <cell r="K484">
            <v>45558</v>
          </cell>
          <cell r="L484" t="str">
            <v xml:space="preserve">Lei 13.303/2016
arT. 29, I
 Dispensa de Licitação </v>
          </cell>
          <cell r="M484">
            <v>45757</v>
          </cell>
          <cell r="N484">
            <v>22000</v>
          </cell>
          <cell r="O484" t="str">
            <v>ENCERRADO</v>
          </cell>
        </row>
        <row r="485">
          <cell r="A485">
            <v>9380</v>
          </cell>
          <cell r="B485" t="str">
            <v>50900.000770/2024-62</v>
          </cell>
          <cell r="C485" t="str">
            <v>Contratação de Consultoria para Atualização do Plano de Desenvolvimento e Zoneamento (PDZ) do Porto de Fortaleza</v>
          </cell>
          <cell r="E485" t="str">
            <v>Informatizando Comércio e Serviços de Informática LTDA.</v>
          </cell>
          <cell r="F485" t="str">
            <v>64.823.123/0001-05</v>
          </cell>
          <cell r="G485" t="str">
            <v>038/2024</v>
          </cell>
          <cell r="I485" t="str">
            <v>DIRPRE</v>
          </cell>
          <cell r="J485" t="str">
            <v>GABPRE</v>
          </cell>
          <cell r="K485">
            <v>45553</v>
          </cell>
          <cell r="L485" t="str">
            <v xml:space="preserve">Lei 13.303/2016
arT. 29, II
 Dispensa de Licitação </v>
          </cell>
          <cell r="M485">
            <v>45920</v>
          </cell>
          <cell r="N485">
            <v>14000</v>
          </cell>
          <cell r="O485" t="str">
            <v>ENCERRADO</v>
          </cell>
        </row>
        <row r="486">
          <cell r="A486">
            <v>9390</v>
          </cell>
          <cell r="B486" t="str">
            <v>50900.000839/2024-58</v>
          </cell>
          <cell r="C486" t="str">
            <v>Contratação de serviços de elaboração de projetos complementares em engenharia para reforma do prédio administrativo da Companhia Docas do Ceará</v>
          </cell>
          <cell r="E486" t="str">
            <v>DAV Engenharia LTDA</v>
          </cell>
          <cell r="F486" t="str">
            <v>51.508.674/0001-32</v>
          </cell>
          <cell r="G486" t="str">
            <v>039/2024</v>
          </cell>
          <cell r="I486" t="str">
            <v>DIEGEP</v>
          </cell>
          <cell r="J486" t="str">
            <v>CODINF</v>
          </cell>
          <cell r="K486">
            <v>45568</v>
          </cell>
          <cell r="L486" t="str">
            <v xml:space="preserve">Lei 13.303/2016
arT. 29, I
 Dispensa de Licitação </v>
          </cell>
          <cell r="M486">
            <v>45726</v>
          </cell>
          <cell r="N486">
            <v>19065.75</v>
          </cell>
          <cell r="O486" t="str">
            <v>ENCERRADO</v>
          </cell>
        </row>
        <row r="487">
          <cell r="A487">
            <v>9391</v>
          </cell>
          <cell r="B487" t="str">
            <v>50900.000839/2024-58</v>
          </cell>
          <cell r="C487" t="str">
            <v>Contratação de serviços de elaboração de projetos complementares em engenharia para reforma do prédio administrativo da Companhia Docas do Ceará</v>
          </cell>
          <cell r="E487" t="str">
            <v>DAV Engenharia LTDA</v>
          </cell>
          <cell r="F487" t="str">
            <v>51.508.674/0001-32</v>
          </cell>
          <cell r="G487" t="str">
            <v>039/2024</v>
          </cell>
          <cell r="H487" t="str">
            <v xml:space="preserve">1º ADITIVO DE CONTRATO 39/2024
</v>
          </cell>
          <cell r="I487" t="str">
            <v>DIEGEP</v>
          </cell>
          <cell r="J487" t="str">
            <v>CODINF</v>
          </cell>
          <cell r="K487">
            <v>45727</v>
          </cell>
          <cell r="L487" t="str">
            <v xml:space="preserve">Lei 13.303/2016
arT. 29, I
 Dispensa de Licitação </v>
          </cell>
          <cell r="M487">
            <v>45726</v>
          </cell>
          <cell r="N487">
            <v>19065.75</v>
          </cell>
          <cell r="O487" t="str">
            <v>ENCERRADO</v>
          </cell>
        </row>
        <row r="488">
          <cell r="A488">
            <v>9400</v>
          </cell>
          <cell r="B488" t="str">
            <v>50900.000760/2023-46</v>
          </cell>
          <cell r="C488" t="str">
            <v>Prestação de serviços de administração do fornecimento, gerenciamento, controle e aquisição de combustíveis, utilizando cartão eletrônico (com chip), para veículos da Companhia Docas do Ceará</v>
          </cell>
          <cell r="E488" t="str">
            <v>7FACILITE GESTÃO DE BENEFÍCIOS LTDA</v>
          </cell>
          <cell r="F488" t="str">
            <v>52.658.755/0001-81</v>
          </cell>
          <cell r="G488" t="str">
            <v>040/2024</v>
          </cell>
          <cell r="J488" t="str">
            <v>GABPRE</v>
          </cell>
          <cell r="K488">
            <v>45560</v>
          </cell>
          <cell r="L488" t="str">
            <v>Lei 13.303/2016
Pregão Eletrônico 
PE Nº 90000/2024</v>
          </cell>
          <cell r="M488">
            <v>45927</v>
          </cell>
          <cell r="N488">
            <v>278758.03999999998</v>
          </cell>
          <cell r="O488" t="str">
            <v>ENCERRADO</v>
          </cell>
        </row>
        <row r="489">
          <cell r="A489">
            <v>9401</v>
          </cell>
          <cell r="B489" t="str">
            <v>50900.000760/2023-46</v>
          </cell>
          <cell r="C489" t="str">
            <v>Prestação de serviços de administração do fornecimento, gerenciamento, controle e aquisição de combustíveis, utilizando cartão eletrônico (com chip), para veículos da Companhia Docas do Ceará</v>
          </cell>
          <cell r="E489" t="str">
            <v>7FACILITE GESTÃO DE BENEFÍCIOS LTDA</v>
          </cell>
          <cell r="F489" t="str">
            <v>52.658.755/0001-81</v>
          </cell>
          <cell r="G489" t="str">
            <v>040/2024</v>
          </cell>
          <cell r="H489" t="str">
            <v xml:space="preserve">1º ADITIVO DE CONTRATO 40/2024
</v>
          </cell>
          <cell r="J489" t="str">
            <v>GABPRE</v>
          </cell>
          <cell r="K489">
            <v>45908</v>
          </cell>
          <cell r="L489" t="str">
            <v>Lei 13.303/2016
Pregão Eletrônico 
PE Nº 90000/2024</v>
          </cell>
          <cell r="M489">
            <v>46229</v>
          </cell>
          <cell r="N489">
            <v>278758.03999999998</v>
          </cell>
          <cell r="O489" t="str">
            <v>EM EXECUÇÃO</v>
          </cell>
        </row>
        <row r="490">
          <cell r="A490">
            <v>9410</v>
          </cell>
          <cell r="B490" t="str">
            <v>50900.001297/2024-31</v>
          </cell>
          <cell r="C490" t="str">
            <v>Contratação de empresa para prestação dos serviços de manutenção e suporte ao sistema de videomonitoramento (CFTV) da Companhia Docas do Ceará – CDC</v>
          </cell>
          <cell r="E490" t="str">
            <v>Eagle Soluções Tecnológicas LTDA.</v>
          </cell>
          <cell r="F490" t="str">
            <v>20.794.976/0001-90</v>
          </cell>
          <cell r="G490" t="str">
            <v>041/2024</v>
          </cell>
          <cell r="J490" t="str">
            <v>GABPRE</v>
          </cell>
          <cell r="K490">
            <v>45573</v>
          </cell>
          <cell r="L490" t="str">
            <v xml:space="preserve">Lei 13.303/2016
arT. 29, XV
 Dispensa de Licitação </v>
          </cell>
          <cell r="M490">
            <v>45394</v>
          </cell>
          <cell r="N490">
            <v>717880</v>
          </cell>
          <cell r="O490" t="str">
            <v>ENCERRADO</v>
          </cell>
        </row>
        <row r="491">
          <cell r="A491">
            <v>9420</v>
          </cell>
          <cell r="B491" t="str">
            <v>50900.001445/2024-17</v>
          </cell>
          <cell r="C491" t="str">
            <v>Contratação de empresa para prestação de serviços de agenciamento de viagens, compreendendo os serviços de emissão, remarcação e cancelamento de passagens aéreas nacionais e internacionais para a Companhia Docas do Ceará.</v>
          </cell>
          <cell r="E491" t="str">
            <v>Aires Turismo LTDA - EPP.</v>
          </cell>
          <cell r="F491" t="str">
            <v>06.064.175/0001-49</v>
          </cell>
          <cell r="G491" t="str">
            <v>042/2024</v>
          </cell>
          <cell r="J491" t="str">
            <v>GABPRE</v>
          </cell>
          <cell r="K491">
            <v>45573</v>
          </cell>
          <cell r="L491" t="str">
            <v xml:space="preserve">Lei 13.303/2016
arT. 29, XV
 Dispensa de Licitação </v>
          </cell>
          <cell r="M491">
            <v>45388</v>
          </cell>
          <cell r="N491">
            <v>360000</v>
          </cell>
          <cell r="O491" t="str">
            <v>ENCERRADO</v>
          </cell>
        </row>
        <row r="492">
          <cell r="A492">
            <v>9430</v>
          </cell>
          <cell r="B492" t="str">
            <v>50900.001209/2024-09</v>
          </cell>
          <cell r="C492" t="str">
            <v>Contratação do serviço de manutenção preventiva e corretiva, com fornecimento de peças, para o elevador da CDC</v>
          </cell>
          <cell r="E492" t="str">
            <v>Ômega - Serviços de Manutenção em Elevadores LTDA</v>
          </cell>
          <cell r="F492" t="str">
            <v>08.080.706/0001-12</v>
          </cell>
          <cell r="G492" t="str">
            <v>043/2024</v>
          </cell>
          <cell r="K492">
            <v>45581</v>
          </cell>
          <cell r="L492" t="str">
            <v xml:space="preserve">Lei 13.303/2016
arT. 29, I
 Dispensa de Licitação </v>
          </cell>
          <cell r="M492">
            <v>45952</v>
          </cell>
          <cell r="N492">
            <v>33600</v>
          </cell>
          <cell r="O492" t="str">
            <v>ENCERRADO</v>
          </cell>
        </row>
        <row r="493">
          <cell r="A493">
            <v>9440</v>
          </cell>
          <cell r="B493" t="str">
            <v>50900.000189/2024-41</v>
          </cell>
          <cell r="C493" t="str">
            <v>Aquisição de grades para contenção e separação de público.</v>
          </cell>
          <cell r="E493" t="str">
            <v>TGA Comércio Atacadista de Mercadorias em Geral LTDA.</v>
          </cell>
          <cell r="F493" t="str">
            <v>45.790.927/0001-00</v>
          </cell>
          <cell r="G493" t="str">
            <v>044/2024</v>
          </cell>
          <cell r="J493" t="str">
            <v>CODGUA</v>
          </cell>
          <cell r="K493">
            <v>45590</v>
          </cell>
          <cell r="L493" t="str">
            <v xml:space="preserve">Lei 13.303/2016
arT. 29, II
 Dispensa de Licitação </v>
          </cell>
          <cell r="M493">
            <v>45908</v>
          </cell>
          <cell r="N493">
            <v>54400</v>
          </cell>
          <cell r="O493" t="str">
            <v>ENCERRADO</v>
          </cell>
        </row>
        <row r="494">
          <cell r="A494">
            <v>9450</v>
          </cell>
          <cell r="B494" t="str">
            <v>50900.001105/2024-96</v>
          </cell>
          <cell r="C494" t="str">
            <v>Contratação de serviço de manutenção da qualidade da água potável fornecida no Porto de Fortaleza, incluindo pós-tratamento, equipamentos e insumos</v>
          </cell>
          <cell r="E494" t="str">
            <v>Rede Ambiental Comércio e Serviços LTDA</v>
          </cell>
          <cell r="F494" t="str">
            <v>73.796.088/0001-73</v>
          </cell>
          <cell r="G494" t="str">
            <v>045/2024</v>
          </cell>
          <cell r="J494" t="str">
            <v>CODSMS</v>
          </cell>
          <cell r="K494">
            <v>45581</v>
          </cell>
          <cell r="L494" t="str">
            <v xml:space="preserve">Lei 13.303/2016
arT. 29, II
 Dispensa de Licitação </v>
          </cell>
          <cell r="M494">
            <v>45461</v>
          </cell>
          <cell r="N494">
            <v>19800</v>
          </cell>
          <cell r="O494" t="str">
            <v>ENCERRADO</v>
          </cell>
        </row>
        <row r="495">
          <cell r="A495">
            <v>9460</v>
          </cell>
          <cell r="B495" t="str">
            <v>50900.000099/2024-50</v>
          </cell>
          <cell r="C495" t="str">
            <v>Aquisição de edredom solteiro, fronhas e protetor de colchão de cama para alojamento da guarda portuária (Item 02 - Protetor de colchão de cama solteiro e Item 03 - Edredom solteiro)</v>
          </cell>
          <cell r="E495" t="str">
            <v>Eterna Tecidos e Confecções LTDA.</v>
          </cell>
          <cell r="F495" t="str">
            <v>36.365.315/0001-80</v>
          </cell>
          <cell r="G495" t="str">
            <v>046/2024</v>
          </cell>
          <cell r="J495" t="str">
            <v>COADMI</v>
          </cell>
          <cell r="K495">
            <v>45594</v>
          </cell>
          <cell r="L495" t="str">
            <v xml:space="preserve">Lei 13.303/2016
arT. 29, II
 Dispensa de Licitação </v>
          </cell>
          <cell r="M495">
            <v>45694</v>
          </cell>
          <cell r="N495">
            <v>14535</v>
          </cell>
          <cell r="O495" t="str">
            <v>ENCERRADO</v>
          </cell>
        </row>
        <row r="496">
          <cell r="A496">
            <v>9470</v>
          </cell>
          <cell r="B496" t="str">
            <v>50900.000099/2024-50</v>
          </cell>
          <cell r="C496" t="str">
            <v>Aquisição de edredom solteiro, fronhas e protetor de colchão de cama para alojamento da guarda portuária (Item 01 – Fronha de Travesseiro)</v>
          </cell>
          <cell r="E496" t="str">
            <v>Rimale Comércio de Produtos Hotelaria Hospitalar LTDA</v>
          </cell>
          <cell r="F496" t="str">
            <v>42.106.787/0001-10</v>
          </cell>
          <cell r="G496" t="str">
            <v>047/2024</v>
          </cell>
          <cell r="J496" t="str">
            <v>COADMI</v>
          </cell>
          <cell r="K496">
            <v>45597</v>
          </cell>
          <cell r="L496" t="str">
            <v xml:space="preserve">Lei 13.303/2016
arT. 29, II
 Dispensa de Licitação </v>
          </cell>
          <cell r="M496">
            <v>45694</v>
          </cell>
          <cell r="N496">
            <v>2052</v>
          </cell>
          <cell r="O496" t="str">
            <v>ENCERRADO</v>
          </cell>
        </row>
        <row r="497">
          <cell r="A497">
            <v>9480</v>
          </cell>
          <cell r="B497" t="str">
            <v>50900.000520/2024-22</v>
          </cell>
          <cell r="C497" t="str">
            <v>Projeto de Inteligência de Mercado: Observatório da Economia Portuária.</v>
          </cell>
          <cell r="E497" t="str">
            <v>Federação das Indústrias do Estado do Ceará - FIEC.</v>
          </cell>
          <cell r="F497" t="str">
            <v>07.264.385/0001-43</v>
          </cell>
          <cell r="G497" t="str">
            <v>048/2024</v>
          </cell>
          <cell r="K497">
            <v>45666</v>
          </cell>
          <cell r="L497" t="str">
            <v xml:space="preserve">Lei 13.303/2016
arT. 29, II
 Dispensa de Licitação </v>
          </cell>
          <cell r="M497">
            <v>46781</v>
          </cell>
          <cell r="N497">
            <v>144357.41</v>
          </cell>
          <cell r="O497" t="str">
            <v>EM EXECUÇÃO</v>
          </cell>
        </row>
        <row r="498">
          <cell r="A498">
            <v>9490</v>
          </cell>
          <cell r="B498" t="str">
            <v>50900.001376/2024-41</v>
          </cell>
          <cell r="C498" t="str">
            <v>Aquisição de Balança Eletrônica digital móvel 500kg x 100g</v>
          </cell>
          <cell r="E498" t="str">
            <v>Marcos Ribeiro e CIA LTDA</v>
          </cell>
          <cell r="F498" t="str">
            <v>46.686.119/0001-60</v>
          </cell>
          <cell r="G498" t="str">
            <v>049/2024</v>
          </cell>
          <cell r="J498" t="str">
            <v>CODMAN</v>
          </cell>
          <cell r="K498">
            <v>45596</v>
          </cell>
          <cell r="L498" t="str">
            <v xml:space="preserve">Lei 13.303/2016
arT. 29, II
 Dispensa de Licitação </v>
          </cell>
          <cell r="M498">
            <v>45668</v>
          </cell>
          <cell r="N498">
            <v>2960</v>
          </cell>
          <cell r="O498" t="str">
            <v>ENCERRADO</v>
          </cell>
        </row>
        <row r="499">
          <cell r="A499">
            <v>9500</v>
          </cell>
          <cell r="B499" t="str">
            <v>50900.001345/2023-18</v>
          </cell>
          <cell r="C499" t="str">
            <v>Contrato consiste na prestação do serviço de locação de veículos para a Companhia Docas do Ceará (Lote I e II)</v>
          </cell>
          <cell r="E499" t="str">
            <v>GMF Frotas LTDA</v>
          </cell>
          <cell r="F499" t="str">
            <v>15.422.901/0001-49.</v>
          </cell>
          <cell r="G499" t="str">
            <v>050/2024</v>
          </cell>
          <cell r="J499" t="str">
            <v>COADMI</v>
          </cell>
          <cell r="K499">
            <v>45589</v>
          </cell>
          <cell r="L499" t="str">
            <v>Lei nº 13.303/2016 Pregão Eletrônico</v>
          </cell>
          <cell r="M499">
            <v>45965</v>
          </cell>
          <cell r="N499">
            <v>634999.68000000005</v>
          </cell>
          <cell r="O499" t="str">
            <v>ENCERRADO</v>
          </cell>
        </row>
        <row r="500">
          <cell r="A500">
            <v>9510</v>
          </cell>
          <cell r="B500" t="str">
            <v>50900.001348/2024-24</v>
          </cell>
          <cell r="C500" t="str">
            <v>Contratação em caráter emergencial de empresa para ligação de iluminação das áreas de operação dos navios e pátios do Porto do Mucuripe em Fortaleza/CE</v>
          </cell>
          <cell r="E500" t="str">
            <v>Interpolo Soluções em Obras Instalações LTDA</v>
          </cell>
          <cell r="F500" t="str">
            <v>29.333.675/0001-34</v>
          </cell>
          <cell r="G500" t="str">
            <v>051/2025</v>
          </cell>
          <cell r="J500" t="str">
            <v>CODGEP</v>
          </cell>
          <cell r="K500">
            <v>45594</v>
          </cell>
          <cell r="L500" t="str">
            <v xml:space="preserve">Lei 13.303/2016
arT. 29, XV
 Dispensa de Licitação </v>
          </cell>
          <cell r="M500">
            <v>45694</v>
          </cell>
          <cell r="N500">
            <v>66857.17</v>
          </cell>
          <cell r="O500" t="str">
            <v>ENCERRADO</v>
          </cell>
        </row>
        <row r="501">
          <cell r="A501">
            <v>9520</v>
          </cell>
          <cell r="B501" t="str">
            <v>50900.001141/2024-50</v>
          </cell>
          <cell r="C501" t="str">
            <v>Contratação do serviço de consultoria para desenvolvimento do Projeto de Impacto Social na Região Portuária de Fortaleza (bairros Mucuripe, Vicente Pinzon e Cais do Porto).</v>
          </cell>
          <cell r="E501" t="str">
            <v>Associação Somos Um</v>
          </cell>
          <cell r="F501" t="str">
            <v>12.977.643/0001-79</v>
          </cell>
          <cell r="G501" t="str">
            <v>052/2024</v>
          </cell>
          <cell r="J501" t="str">
            <v>CODPLA</v>
          </cell>
          <cell r="K501">
            <v>45601</v>
          </cell>
          <cell r="L501" t="str">
            <v xml:space="preserve">Lei 13.303/2016
arT. 30, II Dispensa de Licitação </v>
          </cell>
          <cell r="M501">
            <v>45965</v>
          </cell>
          <cell r="N501">
            <v>286900.5</v>
          </cell>
          <cell r="O501" t="str">
            <v>ENCERRADO</v>
          </cell>
        </row>
        <row r="502">
          <cell r="A502">
            <v>9530</v>
          </cell>
          <cell r="B502" t="str">
            <v>50900.000877/2024-19</v>
          </cell>
          <cell r="C502" t="str">
            <v>Aquisição de água mineral sem gás, sob demanda, acondicionada em garrafão de 20 litros, retornáveis, e/ou comodato, se necessário, para atender as necessidades da Companhia Docas do Ceará</v>
          </cell>
          <cell r="E502" t="str">
            <v>CHRISTIANNE AMORIM BENJAMIN COMÉRCIO DE ÁGUAS - ME</v>
          </cell>
          <cell r="F502" t="str">
            <v>27.614.808/0002-04</v>
          </cell>
          <cell r="G502" t="str">
            <v>053/2024</v>
          </cell>
          <cell r="J502" t="str">
            <v>COADMI</v>
          </cell>
          <cell r="K502">
            <v>45608</v>
          </cell>
          <cell r="L502" t="str">
            <v>Lei nº 13.303/2016 - Pregão Eletrônico</v>
          </cell>
          <cell r="M502">
            <v>45987</v>
          </cell>
          <cell r="N502">
            <v>37375</v>
          </cell>
          <cell r="O502" t="str">
            <v>ENCERRADO</v>
          </cell>
        </row>
        <row r="503">
          <cell r="A503">
            <v>9531</v>
          </cell>
          <cell r="B503" t="str">
            <v>50900.000877/2024-19</v>
          </cell>
          <cell r="C503" t="str">
            <v>Aquisição de água mineral sem gás, sob demanda, acondicionada em garrafão de 20 litros, retornáveis, e/ou comodato, se necessário, para atender as necessidades da Companhia Docas do Ceará</v>
          </cell>
          <cell r="E503" t="str">
            <v>CHRISTIANNE AMORIM BENJAMIN COMÉRCIO DE ÁGUAS - ME</v>
          </cell>
          <cell r="F503" t="str">
            <v>27.614.808/0002-04</v>
          </cell>
          <cell r="G503" t="str">
            <v>053/2024</v>
          </cell>
          <cell r="H503" t="str">
            <v xml:space="preserve">1º ADITIVO DE CONTRATO 053/2024
</v>
          </cell>
          <cell r="J503" t="str">
            <v>COADMI</v>
          </cell>
          <cell r="K503">
            <v>45985</v>
          </cell>
          <cell r="L503" t="str">
            <v>Lei nº 13.303/2016 - Pregão Eletrônico</v>
          </cell>
          <cell r="M503">
            <v>46352</v>
          </cell>
          <cell r="N503">
            <v>37375</v>
          </cell>
          <cell r="O503" t="str">
            <v>EM EXECUÇÃO</v>
          </cell>
        </row>
        <row r="504">
          <cell r="A504">
            <v>9540</v>
          </cell>
          <cell r="B504" t="str">
            <v>50900.000318/2024-09</v>
          </cell>
          <cell r="C504" t="str">
            <v>Prestação de serviço de confecção de carimbos</v>
          </cell>
          <cell r="E504" t="str">
            <v>TARGET TECNOLOGIA E SOLUCOES LTDA</v>
          </cell>
          <cell r="F504" t="str">
            <v>26.694.023/0001-37</v>
          </cell>
          <cell r="G504" t="str">
            <v>054/2024</v>
          </cell>
          <cell r="J504" t="str">
            <v>COADMI</v>
          </cell>
          <cell r="K504">
            <v>45604</v>
          </cell>
          <cell r="L504" t="str">
            <v>Art. 29 inciso II da Lei nº 13.303/2016.</v>
          </cell>
          <cell r="M504">
            <v>46001</v>
          </cell>
          <cell r="N504">
            <v>3045</v>
          </cell>
          <cell r="O504" t="str">
            <v>ENCERRADO</v>
          </cell>
        </row>
        <row r="505">
          <cell r="A505">
            <v>9550</v>
          </cell>
          <cell r="B505" t="str">
            <v>50900.000513/2024-21</v>
          </cell>
          <cell r="C505" t="str">
            <v>Aquisição de secadores de mãos, para serem alocados nos banheiros de uso coletivo do prédio administrativo e do prédio do Núcleo de Apoio Portuário</v>
          </cell>
          <cell r="E505" t="str">
            <v>LONDRINA SUPRIMENTOS LTDA</v>
          </cell>
          <cell r="F505" t="str">
            <v>27.549.683/0001-97</v>
          </cell>
          <cell r="G505" t="str">
            <v>055/2024</v>
          </cell>
          <cell r="J505" t="str">
            <v>COADMI</v>
          </cell>
          <cell r="K505">
            <v>45622</v>
          </cell>
          <cell r="L505" t="str">
            <v>Art. 29 inciso II da Lei nº 13.303/2016.</v>
          </cell>
          <cell r="M505">
            <v>45997</v>
          </cell>
          <cell r="N505">
            <v>6150</v>
          </cell>
          <cell r="O505" t="str">
            <v>ENCERRADO</v>
          </cell>
        </row>
        <row r="506">
          <cell r="A506">
            <v>9560</v>
          </cell>
          <cell r="B506" t="str">
            <v>50900.001419/2024-99</v>
          </cell>
          <cell r="C506" t="str">
            <v>Aquisição de materiais para reforma do sistema SPDA das torres de iluminação</v>
          </cell>
          <cell r="E506" t="str">
            <v>KV LUX Média e Alta Tensão de Materiais Elétricos LTDA</v>
          </cell>
          <cell r="F506" t="str">
            <v>08.196.238/0001-46</v>
          </cell>
          <cell r="G506" t="str">
            <v>056/2024</v>
          </cell>
          <cell r="J506" t="str">
            <v>CODMAN</v>
          </cell>
          <cell r="K506">
            <v>45615</v>
          </cell>
          <cell r="L506" t="str">
            <v>Art. 29 inciso II da Lei nº 13.303/2016.</v>
          </cell>
          <cell r="M506">
            <v>45715</v>
          </cell>
          <cell r="N506">
            <v>31623.96</v>
          </cell>
          <cell r="O506" t="str">
            <v>ENCERRADO</v>
          </cell>
        </row>
        <row r="507">
          <cell r="A507">
            <v>9570</v>
          </cell>
          <cell r="B507" t="str">
            <v>50900.001335/2024-55</v>
          </cell>
          <cell r="C507" t="str">
            <v>contratação do Programa ESG-FIEC para Companhia Docas do Ceará</v>
          </cell>
          <cell r="E507" t="str">
            <v>Federação das Indústrias do Estado do Ceará - FIEC</v>
          </cell>
          <cell r="F507" t="str">
            <v>07.264.385/0001-43</v>
          </cell>
          <cell r="G507" t="str">
            <v>057/2024</v>
          </cell>
          <cell r="J507" t="str">
            <v>CODSMS</v>
          </cell>
          <cell r="K507">
            <v>45649</v>
          </cell>
          <cell r="L507" t="str">
            <v>Art. 30, inciso II, da Lei nº 13.303/2016</v>
          </cell>
          <cell r="M507">
            <v>46045</v>
          </cell>
          <cell r="N507">
            <v>27766.400000000001</v>
          </cell>
          <cell r="O507" t="str">
            <v>ENCERRADO</v>
          </cell>
        </row>
        <row r="508">
          <cell r="A508">
            <v>9580</v>
          </cell>
          <cell r="B508" t="str">
            <v>50900.001467/2024-87</v>
          </cell>
          <cell r="C508" t="str">
            <v>Prestação de serviços de manutenção emergencial civil e predial do Porto de Fortaleza</v>
          </cell>
          <cell r="E508" t="str">
            <v>EDRO ENGENHARIA LTDA</v>
          </cell>
          <cell r="F508" t="str">
            <v>03.276.273/0001-51</v>
          </cell>
          <cell r="G508" t="str">
            <v>058/2024</v>
          </cell>
          <cell r="J508" t="str">
            <v>CODINF</v>
          </cell>
          <cell r="K508">
            <v>45617</v>
          </cell>
          <cell r="L508" t="str">
            <v>Art. 29, inciso XV, da Lei nº 13.303/2016</v>
          </cell>
          <cell r="M508">
            <v>45738</v>
          </cell>
          <cell r="N508">
            <v>903360.03</v>
          </cell>
          <cell r="O508" t="str">
            <v>ENCERRADO</v>
          </cell>
        </row>
        <row r="509">
          <cell r="A509">
            <v>9590</v>
          </cell>
          <cell r="B509" t="str">
            <v>50900.001246/2024-17</v>
          </cell>
          <cell r="C509" t="str">
            <v>Contratação da participação da CDC na 19a edição do 
Seminário de Logística no Agronegócio e Seminário Internacional de Logística - EXPOLOG 2024,</v>
          </cell>
          <cell r="E509" t="str">
            <v>PRÁTICA EVENTOS LTDA</v>
          </cell>
          <cell r="F509" t="str">
            <v>01.693.006/0001-54</v>
          </cell>
          <cell r="G509" t="str">
            <v>059/2024</v>
          </cell>
          <cell r="K509">
            <v>45622</v>
          </cell>
          <cell r="L509" t="str">
            <v>Art. 30, inciso II, da Lei nº 13.303/2016</v>
          </cell>
          <cell r="M509">
            <v>45653</v>
          </cell>
          <cell r="N509">
            <v>40000</v>
          </cell>
          <cell r="O509" t="str">
            <v>ENCERRADO</v>
          </cell>
        </row>
        <row r="510">
          <cell r="A510">
            <v>9600</v>
          </cell>
          <cell r="B510" t="str">
            <v>50900.001364/2024-17</v>
          </cell>
          <cell r="C510" t="str">
            <v>Aquisição de lâmpadas tubulares vapor metálico e reatores 1.000W/220V para Companhia Docas do Ceará.</v>
          </cell>
          <cell r="E510" t="str">
            <v>Jocerp Comercial LTDA</v>
          </cell>
          <cell r="F510" t="str">
            <v>53.019.155/0001-36</v>
          </cell>
          <cell r="G510" t="str">
            <v>060/2025</v>
          </cell>
          <cell r="J510" t="str">
            <v>CODINF</v>
          </cell>
          <cell r="K510">
            <v>45624</v>
          </cell>
          <cell r="L510" t="str">
            <v xml:space="preserve">Lei 13.303/2016
arT. 29, II
 Dispensa de Licitação </v>
          </cell>
          <cell r="M510">
            <v>45655</v>
          </cell>
          <cell r="N510">
            <v>57942</v>
          </cell>
          <cell r="O510" t="str">
            <v>ENCERRADO</v>
          </cell>
        </row>
        <row r="511">
          <cell r="A511">
            <v>9610</v>
          </cell>
          <cell r="B511" t="str">
            <v>50900.001179/2024-22</v>
          </cell>
          <cell r="C511" t="str">
            <v>Contratação de empresa para construção de novo elevador para o Porto de Fortaleza.</v>
          </cell>
          <cell r="E511" t="str">
            <v>Primus Construções e Serviços LTDA.</v>
          </cell>
          <cell r="F511" t="str">
            <v>44.546.744/0001-81</v>
          </cell>
          <cell r="G511" t="str">
            <v>061/2024</v>
          </cell>
          <cell r="J511" t="str">
            <v>CODINF</v>
          </cell>
          <cell r="K511">
            <v>45629</v>
          </cell>
          <cell r="L511" t="str">
            <v>Lei 13.303/2016
Licitalçao CDC - 04/2024</v>
          </cell>
          <cell r="M511">
            <v>45905</v>
          </cell>
          <cell r="N511">
            <v>750928.55</v>
          </cell>
          <cell r="O511" t="str">
            <v>ENCERRADO</v>
          </cell>
        </row>
        <row r="512">
          <cell r="A512">
            <v>9611</v>
          </cell>
          <cell r="B512" t="str">
            <v>50900.001179/2024-22</v>
          </cell>
          <cell r="C512" t="str">
            <v>Contratação de empresa para construção de novo elevador para o Porto de Fortaleza.</v>
          </cell>
          <cell r="E512" t="str">
            <v>Primus Construções e Serviços LTDA.</v>
          </cell>
          <cell r="F512" t="str">
            <v>44.546.744/0001-81</v>
          </cell>
          <cell r="G512" t="str">
            <v>061/2024</v>
          </cell>
          <cell r="H512" t="str">
            <v xml:space="preserve">1º ADITIVO DE CONTRATO 61/2024
</v>
          </cell>
          <cell r="J512" t="str">
            <v>CODINF</v>
          </cell>
          <cell r="K512">
            <v>45629</v>
          </cell>
          <cell r="L512" t="str">
            <v>Lei 13.303/2016
Licitalçao CDC - 04/2024</v>
          </cell>
          <cell r="M512">
            <v>45905</v>
          </cell>
          <cell r="N512">
            <v>750928.55</v>
          </cell>
          <cell r="O512" t="str">
            <v>ENCERRADO</v>
          </cell>
        </row>
        <row r="513">
          <cell r="A513">
            <v>9612</v>
          </cell>
          <cell r="B513" t="str">
            <v>50900.001179/2024-22</v>
          </cell>
          <cell r="C513" t="str">
            <v>Contratação de empresa para construção de novo elevador para o Porto de Fortaleza.</v>
          </cell>
          <cell r="E513" t="str">
            <v>Primus Construções e Serviços LTDA.</v>
          </cell>
          <cell r="F513" t="str">
            <v>44.546.744/0001-81</v>
          </cell>
          <cell r="G513" t="str">
            <v>061/2024</v>
          </cell>
          <cell r="H513" t="str">
            <v xml:space="preserve">2º ADITIVO DE CONTRATO 61/2024
</v>
          </cell>
          <cell r="J513" t="str">
            <v>CODINF</v>
          </cell>
          <cell r="K513">
            <v>45905</v>
          </cell>
          <cell r="L513" t="str">
            <v>Lei 13.303/2016
Licitalçao CDC - 04/2024</v>
          </cell>
          <cell r="M513">
            <v>45964</v>
          </cell>
          <cell r="N513">
            <v>935485.91</v>
          </cell>
          <cell r="O513" t="str">
            <v>ENCERRADO</v>
          </cell>
        </row>
        <row r="514">
          <cell r="A514">
            <v>9620</v>
          </cell>
          <cell r="B514" t="str">
            <v>50900.001076/2024-62</v>
          </cell>
          <cell r="C514" t="str">
            <v>Contratação de empresa para realização da obra de requalificação do acesso ao Terminal Marítimo de Fortaleza – TMP</v>
          </cell>
          <cell r="E514" t="str">
            <v>Construtora CHC Ltda</v>
          </cell>
          <cell r="F514" t="str">
            <v>09.425.042/0001-49</v>
          </cell>
          <cell r="G514" t="str">
            <v>062/2024</v>
          </cell>
          <cell r="J514" t="str">
            <v>CODINF</v>
          </cell>
          <cell r="K514">
            <v>45632</v>
          </cell>
          <cell r="L514" t="str">
            <v>Lei 13.303/2016
Licitalçao CDC - 02/2024</v>
          </cell>
          <cell r="M514">
            <v>45879</v>
          </cell>
          <cell r="N514">
            <v>5215866.4000000004</v>
          </cell>
          <cell r="O514" t="str">
            <v>ENCERRADO</v>
          </cell>
        </row>
        <row r="515">
          <cell r="A515">
            <v>9621</v>
          </cell>
          <cell r="B515" t="str">
            <v>50900.001076/2024-62</v>
          </cell>
          <cell r="C515" t="str">
            <v>Contratação de empresa para realização da obra de requalificação do acesso ao Terminal Marítimo de Fortaleza – TMP</v>
          </cell>
          <cell r="E515" t="str">
            <v>Construtora CHC Ltda</v>
          </cell>
          <cell r="F515" t="str">
            <v>09.425.042/0001-49</v>
          </cell>
          <cell r="G515" t="str">
            <v>062/2024</v>
          </cell>
          <cell r="H515" t="str">
            <v xml:space="preserve">1º ADITIVO DE CONTRATO 62/2024
</v>
          </cell>
          <cell r="J515" t="str">
            <v>CODINF</v>
          </cell>
          <cell r="K515">
            <v>45805</v>
          </cell>
          <cell r="L515" t="str">
            <v>Lei 13.303/2016
Licitalçao CDC - 02/2024</v>
          </cell>
          <cell r="M515">
            <v>45879</v>
          </cell>
          <cell r="N515">
            <v>5791920.4800000004</v>
          </cell>
          <cell r="O515" t="str">
            <v>ENCERRADO</v>
          </cell>
        </row>
        <row r="516">
          <cell r="A516">
            <v>9630</v>
          </cell>
          <cell r="B516" t="str">
            <v>50900.000901/2024-10</v>
          </cell>
          <cell r="C516" t="str">
            <v>Licitações-e, que possibilita realizar, por intermédio da Internet, processos licitatórios eletrônicos para a aquisição de bens e serviços comuns</v>
          </cell>
          <cell r="E516" t="str">
            <v>Banco do Brasil S.A.</v>
          </cell>
          <cell r="G516" t="str">
            <v>Contrato Nº 
063/2024</v>
          </cell>
          <cell r="J516" t="str">
            <v>CODCOL</v>
          </cell>
          <cell r="L516" t="str">
            <v>Art. 29 inciso II da Lei nº 13.303/2016.</v>
          </cell>
          <cell r="O516" t="str">
            <v>ENCERRADO</v>
          </cell>
        </row>
        <row r="517">
          <cell r="A517">
            <v>9640</v>
          </cell>
          <cell r="B517" t="str">
            <v>50900.001210/2024-25</v>
          </cell>
          <cell r="C517" t="str">
            <v>Contratação de entidade sem fins lucrativos, para o desenvolvimento de atividades conjuntas, referentes a triagem, seleção, contratação, acompanhamento e disponibilização de Aprendizes para a Companhia docas do Ceará</v>
          </cell>
          <cell r="E517" t="str">
            <v>Rede Nacional de Aprendizagem, Promoção Social e Integração - RENAPSI</v>
          </cell>
          <cell r="F517" t="str">
            <v>37.381.902/0001-25</v>
          </cell>
          <cell r="G517" t="str">
            <v>064/2024</v>
          </cell>
          <cell r="J517" t="str">
            <v xml:space="preserve">CODREH </v>
          </cell>
          <cell r="K517">
            <v>45649</v>
          </cell>
          <cell r="L517" t="str">
            <v>Art. 29 inciso VII da Lei nº 13.303/2016.</v>
          </cell>
          <cell r="M517">
            <v>46052</v>
          </cell>
          <cell r="N517">
            <v>122882.76</v>
          </cell>
          <cell r="O517" t="str">
            <v>ENCERRADO</v>
          </cell>
        </row>
        <row r="518">
          <cell r="A518">
            <v>9641</v>
          </cell>
          <cell r="B518" t="str">
            <v>50900.001210/2024-25</v>
          </cell>
          <cell r="C518" t="str">
            <v>Contratação de entidade sem fins lucrativos, para o desenvolvimento de atividades conjuntas, referentes a triagem, seleção, contratação, acompanhamento e disponibilização de Aprendizes para a Companhia docas do Ceará</v>
          </cell>
          <cell r="E518" t="str">
            <v>Rede Nacional de Aprendizagem, Promoção Social e Integração - RENAPSI</v>
          </cell>
          <cell r="F518" t="str">
            <v>37.381.902/0001-25</v>
          </cell>
          <cell r="G518" t="str">
            <v>064/2024</v>
          </cell>
          <cell r="H518" t="str">
            <v xml:space="preserve">1º ADITIVO DE CONTRATO 64/2024
</v>
          </cell>
          <cell r="J518" t="str">
            <v xml:space="preserve">CODREH </v>
          </cell>
          <cell r="K518">
            <v>46052</v>
          </cell>
          <cell r="L518" t="str">
            <v>Art. 29 inciso VII da Lei nº 13.303/2016.</v>
          </cell>
          <cell r="M518">
            <v>46418</v>
          </cell>
          <cell r="N518">
            <v>129231.48</v>
          </cell>
          <cell r="O518" t="str">
            <v>EM EXECUÇÃO</v>
          </cell>
        </row>
        <row r="519">
          <cell r="A519">
            <v>9650</v>
          </cell>
          <cell r="B519" t="str">
            <v>50900.001294/2023-16</v>
          </cell>
          <cell r="C519" t="str">
            <v>Contratação de serviço de limpeza e apoio administrativo</v>
          </cell>
          <cell r="E519" t="str">
            <v>MG Construção, Manutenção e Serviços Ltda</v>
          </cell>
          <cell r="F519" t="str">
            <v>36.999.552/0001-00</v>
          </cell>
          <cell r="G519" t="str">
            <v>065/2024</v>
          </cell>
          <cell r="J519" t="str">
            <v>COADMI</v>
          </cell>
          <cell r="K519">
            <v>45663</v>
          </cell>
          <cell r="L519" t="str">
            <v>Lei nº 13.303/2016 PE 90010/2024</v>
          </cell>
          <cell r="M519">
            <v>46032</v>
          </cell>
          <cell r="N519">
            <v>4324384</v>
          </cell>
          <cell r="O519" t="str">
            <v>ENCERRADO</v>
          </cell>
        </row>
        <row r="520">
          <cell r="A520">
            <v>9660</v>
          </cell>
          <cell r="B520" t="str">
            <v>50900.001660/2024-18</v>
          </cell>
          <cell r="C520" t="str">
            <v>Contratação emergencial do serviço de vigilância patrimonial, com dedicação exclusiva de mão de obra e fornecimento de itens necessários à execução, para atender às necessidades da Companhia Docas do Ceará - CDC</v>
          </cell>
          <cell r="E520" t="str">
            <v>SERVIARM - Serviço de Vigilância Armada LTDA</v>
          </cell>
          <cell r="F520" t="str">
            <v>09.451.428/0001-25</v>
          </cell>
          <cell r="G520" t="str">
            <v>066/2024</v>
          </cell>
          <cell r="J520" t="str">
            <v xml:space="preserve">CODGUA </v>
          </cell>
          <cell r="K520">
            <v>45653</v>
          </cell>
          <cell r="L520" t="str">
            <v xml:space="preserve">Lei 13.303/2016
arT. 29, XV
 Dispensa de Licitação </v>
          </cell>
          <cell r="M520">
            <v>45833</v>
          </cell>
          <cell r="N520">
            <v>2256084.42</v>
          </cell>
          <cell r="O520" t="str">
            <v>ENCERRADO</v>
          </cell>
        </row>
        <row r="521">
          <cell r="A521">
            <v>9661</v>
          </cell>
          <cell r="B521" t="str">
            <v>50900.001660/2024-18</v>
          </cell>
          <cell r="C521" t="str">
            <v>Contratação emergencial do serviço de vigilância patrimonial, com dedicação exclusiva de mão de obra e fornecimento de itens necessários à execução, para atender às necessidades da Companhia Docas do Ceará - CDC</v>
          </cell>
          <cell r="E521" t="str">
            <v>SERVIARM - Serviço de Vigilância Armada LTDA</v>
          </cell>
          <cell r="F521" t="str">
            <v>09.451.428/0001-25</v>
          </cell>
          <cell r="G521" t="str">
            <v>066/2024</v>
          </cell>
          <cell r="H521" t="str">
            <v xml:space="preserve">1º ADITIVO DE CONTRATO 66/2024
</v>
          </cell>
          <cell r="J521" t="str">
            <v xml:space="preserve">CODGUA </v>
          </cell>
          <cell r="K521">
            <v>45833</v>
          </cell>
          <cell r="L521" t="str">
            <v xml:space="preserve">Lei 13.303/2016
arT. 29, XV
 Dispensa de Licitação </v>
          </cell>
          <cell r="M521">
            <v>45833</v>
          </cell>
          <cell r="N521">
            <v>2140899.6</v>
          </cell>
          <cell r="O521" t="str">
            <v>ENCERRADO</v>
          </cell>
        </row>
        <row r="522">
          <cell r="A522">
            <v>10010</v>
          </cell>
          <cell r="B522" t="str">
            <v>50900.001033/2024-87</v>
          </cell>
          <cell r="C522" t="str">
            <v>Contratação de empresa especializada para a prestação de serviço de fornecimento de energia através do Ambiente de Contratação Livre (ACL), incluindo as obrigações perante a Câmara de Comercialização de Energia Elétrica (CCEE) e eventuais adequações físicas necessárias ao processo de migração, com o objetivo de reduzir os custos com energia elétrica da Companhia Docas do Ceará.</v>
          </cell>
          <cell r="E522" t="str">
            <v>KROMA COMERCIALIZADORA DE ENERGIA LTDA</v>
          </cell>
          <cell r="F522" t="str">
            <v>10.202.852/0001-15</v>
          </cell>
          <cell r="G522" t="str">
            <v>001/2025</v>
          </cell>
          <cell r="K522">
            <v>45673</v>
          </cell>
          <cell r="L522" t="str">
            <v>Lei 13.303/2016
Licitalçao CDC - 90011/2024</v>
          </cell>
          <cell r="M522">
            <v>47511</v>
          </cell>
          <cell r="N522">
            <v>5305085.28</v>
          </cell>
          <cell r="O522" t="str">
            <v>EM EXECUÇÃO</v>
          </cell>
        </row>
        <row r="523">
          <cell r="A523">
            <v>10020</v>
          </cell>
          <cell r="B523" t="str">
            <v>50900.001176/2024-99</v>
          </cell>
          <cell r="C523" t="str">
            <v>Prestação de serviços de manutenção dos sistemas de folha de pagamento, contabilidade e patrimônio para a Companhia Docas do Ceará</v>
          </cell>
          <cell r="E523" t="str">
            <v>Fortes Tecnologia em Sistemas LTDA</v>
          </cell>
          <cell r="F523" t="str">
            <v>63.542.443/0001-24</v>
          </cell>
          <cell r="G523" t="str">
            <v>002/2025</v>
          </cell>
          <cell r="K523">
            <v>45688</v>
          </cell>
          <cell r="L523" t="str">
            <v>Art. 30, inciso II, da Lei nº 13.303/2016</v>
          </cell>
          <cell r="M523">
            <v>46058</v>
          </cell>
          <cell r="N523">
            <v>49800</v>
          </cell>
          <cell r="O523" t="str">
            <v>ENCERRADO</v>
          </cell>
        </row>
        <row r="524">
          <cell r="A524">
            <v>10021</v>
          </cell>
          <cell r="B524" t="str">
            <v>50900.001176/2024-99</v>
          </cell>
          <cell r="C524" t="str">
            <v>Prestação de serviços de manutenção dos sistemas de folha de pagamento, contabilidade e patrimônio para a Companhia Docas do Ceará</v>
          </cell>
          <cell r="E524" t="str">
            <v>Fortes Tecnologia em Sistemas LTDA</v>
          </cell>
          <cell r="F524" t="str">
            <v>63.542.443/0001-24</v>
          </cell>
          <cell r="G524" t="str">
            <v>002/2025</v>
          </cell>
          <cell r="H524" t="str">
            <v xml:space="preserve">1º ADITIVO DE CONTRATO 002/2025
</v>
          </cell>
          <cell r="K524">
            <v>46058</v>
          </cell>
          <cell r="L524" t="str">
            <v>Art. 30, inciso II, da Lei nº 13.303/2016</v>
          </cell>
          <cell r="M524">
            <v>46423</v>
          </cell>
          <cell r="N524">
            <v>49800</v>
          </cell>
          <cell r="O524" t="str">
            <v>EM EXECUÇÃO</v>
          </cell>
        </row>
        <row r="525">
          <cell r="A525">
            <v>10030</v>
          </cell>
          <cell r="B525" t="str">
            <v>50900.000175/2024-27</v>
          </cell>
          <cell r="C525" t="str">
            <v>Serviço de administração, gerenciamento, emissão e fornecimento de vale alimentação/refeição, destinados aos empregados da Companhia Docas do Ceará</v>
          </cell>
          <cell r="E525" t="str">
            <v>Pluxee Benefícios Brasil S.A</v>
          </cell>
          <cell r="F525" t="str">
            <v>69.034.668/0001-56</v>
          </cell>
          <cell r="G525" t="str">
            <v>003/2025</v>
          </cell>
          <cell r="K525">
            <v>45678</v>
          </cell>
          <cell r="L525" t="str">
            <v>Lei 13.303/2016
Contratação Direta Edital de Credenciamento - 01/2024</v>
          </cell>
          <cell r="M525">
            <v>46045</v>
          </cell>
          <cell r="N525">
            <v>2317114.3199999998</v>
          </cell>
          <cell r="O525" t="str">
            <v>ENCERRADO</v>
          </cell>
        </row>
        <row r="526">
          <cell r="A526">
            <v>10031</v>
          </cell>
          <cell r="B526" t="str">
            <v>50900.000175/2024-27</v>
          </cell>
          <cell r="C526" t="str">
            <v>Serviço de administração, gerenciamento, emissão e fornecimento de vale alimentação/refeição, destinados aos empregados da Companhia Docas do Ceará</v>
          </cell>
          <cell r="E526" t="str">
            <v>Pluxee Benefícios Brasil S.A</v>
          </cell>
          <cell r="F526" t="str">
            <v>69.034.668/0001-56</v>
          </cell>
          <cell r="G526" t="str">
            <v>003/2025</v>
          </cell>
          <cell r="H526" t="str">
            <v xml:space="preserve">1º ADITIVO DE CONTRATO 002/2025
</v>
          </cell>
          <cell r="K526">
            <v>45957</v>
          </cell>
          <cell r="L526" t="str">
            <v>Lei 13.303/2016
Contratação Direta Edital de Credenciamento - 01/2024</v>
          </cell>
          <cell r="M526">
            <v>46045</v>
          </cell>
          <cell r="N526">
            <v>2619143.02</v>
          </cell>
          <cell r="O526" t="str">
            <v>ENCERRADO</v>
          </cell>
        </row>
        <row r="527">
          <cell r="A527">
            <v>10032</v>
          </cell>
          <cell r="B527" t="str">
            <v>50900.000175/2024-27</v>
          </cell>
          <cell r="C527" t="str">
            <v>Serviço de administração, gerenciamento, emissão e fornecimento de vale alimentação/refeição, destinados aos empregados da Companhia Docas do Ceará</v>
          </cell>
          <cell r="E527" t="str">
            <v>Pluxee Benefícios Brasil S.A</v>
          </cell>
          <cell r="F527" t="str">
            <v>69.034.668/0001-56</v>
          </cell>
          <cell r="G527" t="str">
            <v>003/2025</v>
          </cell>
          <cell r="H527" t="str">
            <v xml:space="preserve">2º ADITIVO DE CONTRATO 002/2025
</v>
          </cell>
          <cell r="K527">
            <v>46044</v>
          </cell>
          <cell r="L527" t="str">
            <v>Lei 13.303/2016
Contratação Direta Edital de Credenciamento - 01/2024</v>
          </cell>
          <cell r="M527">
            <v>46410</v>
          </cell>
          <cell r="N527">
            <v>2755334.4</v>
          </cell>
          <cell r="O527" t="str">
            <v>EM EXECUÇÃO</v>
          </cell>
        </row>
        <row r="528">
          <cell r="A528">
            <v>10040</v>
          </cell>
          <cell r="B528" t="str">
            <v>50900.001385/2024-32</v>
          </cell>
          <cell r="C528" t="str">
            <v>Prestação do serviço de Auditoria Externa (independente), compreendendo: auditorias trimestrais e anual dos registros contábeis e controles atinentes, formalizados através de Relatório e de Parecer de Auditor Independente, na sua forma padronizada e legislação em vigor, registrando se as demonstrações financeiras representam adequadamente a posição patrimonial e financeira da Companhia, o resultado de suas operações, as mutações de seu patrimônio líquido e o Fluxo de Caixa trimestralmente e referente ao encerramento do exercício, enfim, abrigando todas as práticas contábeis adotadas para o tipo de serviço.</v>
          </cell>
          <cell r="E528" t="str">
            <v>Audiplac Auditoria e Assessoria Contábil S/S</v>
          </cell>
          <cell r="F528" t="str">
            <v>41.396.359/0001-07</v>
          </cell>
          <cell r="G528" t="str">
            <v>004/2025</v>
          </cell>
          <cell r="K528">
            <v>45685</v>
          </cell>
          <cell r="L528" t="str">
            <v xml:space="preserve">Lei 13.303/2016
arT. 29, II
 Dispensa de Licitação  </v>
          </cell>
          <cell r="M528">
            <v>46051</v>
          </cell>
          <cell r="N528">
            <v>27885</v>
          </cell>
          <cell r="O528" t="str">
            <v>ENCERRADO</v>
          </cell>
        </row>
        <row r="529">
          <cell r="A529">
            <v>10050</v>
          </cell>
          <cell r="B529" t="str">
            <v>50900.001796/2024-28</v>
          </cell>
          <cell r="C529" t="str">
            <v>Prestação de serviços de orquestração em nuvem para a Companhia Docas do Ceará - CDC</v>
          </cell>
          <cell r="E529" t="str">
            <v>Multicloud Digital Ltda </v>
          </cell>
          <cell r="F529" t="str">
            <v>38.410.286/0001-56</v>
          </cell>
          <cell r="G529" t="str">
            <v>005/2025</v>
          </cell>
          <cell r="K529">
            <v>45990</v>
          </cell>
          <cell r="L529" t="str">
            <v xml:space="preserve">Lei 13.303/2016
arT. 29, XV
 Dispensa de Licitação  </v>
          </cell>
          <cell r="M529">
            <v>45871</v>
          </cell>
          <cell r="N529">
            <v>753866.1</v>
          </cell>
          <cell r="O529" t="str">
            <v>ENCERRADO</v>
          </cell>
        </row>
        <row r="530">
          <cell r="A530">
            <v>10051</v>
          </cell>
          <cell r="B530" t="str">
            <v>50900.001796/2024-28</v>
          </cell>
          <cell r="C530" t="str">
            <v>Prestação de serviços de orquestração em nuvem para a Companhia Docas do Ceará - CDC</v>
          </cell>
          <cell r="E530" t="str">
            <v>Multicloud Digital Ltda </v>
          </cell>
          <cell r="F530" t="str">
            <v>38.410.286/0001-56</v>
          </cell>
          <cell r="G530" t="str">
            <v>005/2025</v>
          </cell>
          <cell r="H530" t="str">
            <v xml:space="preserve">1º ADITIVO DE CONTRATO 002/2025
</v>
          </cell>
          <cell r="K530">
            <v>45831</v>
          </cell>
          <cell r="L530" t="str">
            <v xml:space="preserve">Lei 13.303/2016
arT. 29, XV
 Dispensa de Licitação  </v>
          </cell>
          <cell r="M530">
            <v>45871</v>
          </cell>
          <cell r="N530">
            <v>886958.75</v>
          </cell>
          <cell r="O530" t="str">
            <v>ENCERRADO</v>
          </cell>
        </row>
        <row r="531">
          <cell r="A531">
            <v>10060</v>
          </cell>
          <cell r="B531" t="str">
            <v>50900.001347/2024-80</v>
          </cell>
          <cell r="C531" t="str">
            <v>Contratação de nova Pesquisa e Estudos Náuticos de Navegabilidade para viabilização de Navios Porta-Contêiner LOA366m para o Porto de Fortaleza/CE</v>
          </cell>
          <cell r="E531" t="str">
            <v>Fundação para o Desenvolvimento Tecnológico da Engenharia - FDTE</v>
          </cell>
          <cell r="F531" t="str">
            <v>43.588.755/0001-61</v>
          </cell>
          <cell r="G531" t="str">
            <v>006/2025</v>
          </cell>
          <cell r="K531">
            <v>45700</v>
          </cell>
          <cell r="L531" t="str">
            <v xml:space="preserve">Lei 13.303/2016
art. 30, II
 Dispensa de Licitação  </v>
          </cell>
          <cell r="M531">
            <v>45916</v>
          </cell>
          <cell r="N531">
            <v>2074189.2</v>
          </cell>
          <cell r="O531" t="str">
            <v>ENCERRADO</v>
          </cell>
        </row>
        <row r="532">
          <cell r="A532">
            <v>10061</v>
          </cell>
          <cell r="B532" t="str">
            <v>50900.001347/2024-80</v>
          </cell>
          <cell r="C532" t="str">
            <v>Contratação de nova Pesquisa e Estudos Náuticos de Navegabilidade para viabilização de Navios Porta-Contêiner LOA366m para o Porto de Fortaleza/CE</v>
          </cell>
          <cell r="E532" t="str">
            <v>Fundação para o Desenvolvimento Tecnológico da Engenharia - FDTE</v>
          </cell>
          <cell r="F532" t="str">
            <v>43.588.755/0001-61</v>
          </cell>
          <cell r="G532" t="str">
            <v>006/2025</v>
          </cell>
          <cell r="H532" t="str">
            <v xml:space="preserve">1º ADITIVO DE CONTRATO 002/2025
</v>
          </cell>
          <cell r="K532">
            <v>45896</v>
          </cell>
          <cell r="L532" t="str">
            <v xml:space="preserve">Lei 13.303/2016
art. 30, II
 Dispensa de Licitação  </v>
          </cell>
          <cell r="M532">
            <v>46096</v>
          </cell>
          <cell r="N532">
            <v>2074189.2</v>
          </cell>
          <cell r="O532" t="str">
            <v>ENCERRADO</v>
          </cell>
        </row>
        <row r="533">
          <cell r="A533">
            <v>10062</v>
          </cell>
          <cell r="B533" t="str">
            <v>50900.001347/2024-80</v>
          </cell>
          <cell r="C533" t="str">
            <v>Contratação de nova Pesquisa e Estudos Náuticos de Navegabilidade para viabilização de Navios Porta-Contêiner LOA366m para o Porto de Fortaleza/CE</v>
          </cell>
          <cell r="E533" t="str">
            <v>Fundação para o Desenvolvimento Tecnológico da Engenharia - FDTE</v>
          </cell>
          <cell r="F533" t="str">
            <v>43.588.755/0001-61</v>
          </cell>
          <cell r="G533" t="str">
            <v>006/2025</v>
          </cell>
          <cell r="H533" t="str">
            <v xml:space="preserve">2º ADITIVO DE CONTRATO 002/2025
</v>
          </cell>
          <cell r="K533">
            <v>45975</v>
          </cell>
          <cell r="L533" t="str">
            <v xml:space="preserve">Lei 13.303/2016
art. 30, II
 Dispensa de Licitação  </v>
          </cell>
          <cell r="M533">
            <v>46096</v>
          </cell>
          <cell r="N533">
            <v>2566106.77</v>
          </cell>
          <cell r="O533" t="str">
            <v>ENCERRADO</v>
          </cell>
        </row>
        <row r="534">
          <cell r="A534">
            <v>10070</v>
          </cell>
          <cell r="B534" t="str">
            <v>50900.000083/2023-66</v>
          </cell>
          <cell r="C534" t="str">
            <v>Aquisição de uniformes (vestuário) e acessórios para a Guarda Portuária do Porto de Fortaleza GRUPO 01 - Aquisição de Calça Tática, Camisa e Sutache</v>
          </cell>
          <cell r="E534" t="str">
            <v>DUX Negócios e Soluções LTDA</v>
          </cell>
          <cell r="F534" t="str">
            <v>31.884.155/0001-61</v>
          </cell>
          <cell r="G534" t="str">
            <v>007/2025</v>
          </cell>
          <cell r="K534">
            <v>45862</v>
          </cell>
          <cell r="L534" t="str">
            <v>Lei nº 13.303/2016 Pregão Eletrônico Nº 90007/2024</v>
          </cell>
          <cell r="M534">
            <v>45952</v>
          </cell>
          <cell r="N534">
            <v>32718</v>
          </cell>
          <cell r="O534" t="str">
            <v>ENCERRADO</v>
          </cell>
        </row>
        <row r="535">
          <cell r="A535">
            <v>10080</v>
          </cell>
          <cell r="B535" t="str">
            <v>50900.000083/2023-66</v>
          </cell>
          <cell r="C535" t="str">
            <v>Aquisição de uniformes (vestuário) e acessórios para a Guarda Portuária do Porto de Fortaleza (GRUPO 2) - Camisa e camiseta</v>
          </cell>
          <cell r="E535" t="str">
            <v>G.S Fardamentos Eireli</v>
          </cell>
          <cell r="F535" t="str">
            <v>43.166.956/0001-70</v>
          </cell>
          <cell r="G535" t="str">
            <v>008/2025</v>
          </cell>
          <cell r="K535">
            <v>45748</v>
          </cell>
          <cell r="L535" t="str">
            <v>Lei nº 13.303/2016 Pregão Eletrônico Nº 90007/2025</v>
          </cell>
          <cell r="M535">
            <v>45851</v>
          </cell>
          <cell r="N535">
            <v>5550.66</v>
          </cell>
          <cell r="O535" t="str">
            <v>ENCERRADO</v>
          </cell>
        </row>
        <row r="536">
          <cell r="A536">
            <v>10090</v>
          </cell>
          <cell r="B536" t="str">
            <v>50900.000083/2023-66</v>
          </cell>
          <cell r="C536" t="str">
            <v>Aquisição de uniformes (vestuário) e acessórios para a Guarda Portuária do Porto de Fortaleza (ITEM 3 e 8) - bota e cinto.</v>
          </cell>
          <cell r="E536" t="str">
            <v>Grifo QAP Comércio Varejista de Roupas e Artigos Esportivos LTDA</v>
          </cell>
          <cell r="F536" t="str">
            <v>27.495.602/0001-13</v>
          </cell>
          <cell r="G536" t="str">
            <v>009/2025</v>
          </cell>
          <cell r="K536">
            <v>45694</v>
          </cell>
          <cell r="L536" t="str">
            <v>Lei nº 13.303/2016 Pregão Eletrônico Nº 90007/2026</v>
          </cell>
          <cell r="M536">
            <v>45817</v>
          </cell>
          <cell r="N536">
            <v>85425.98</v>
          </cell>
          <cell r="O536" t="str">
            <v>ENCERRADO</v>
          </cell>
        </row>
        <row r="537">
          <cell r="A537">
            <v>10100</v>
          </cell>
          <cell r="B537" t="str">
            <v>50900.000083/2023-66</v>
          </cell>
          <cell r="C537" t="str">
            <v>Aquisição de uniformes (vestuário) e acessórios para a Guarda Portuária do Porto de Fortaleza (ITEM 4) - Meia para coturno</v>
          </cell>
          <cell r="E537" t="str">
            <v>Meridian LTDA</v>
          </cell>
          <cell r="F537" t="str">
            <v>48.011.287/0001-81</v>
          </cell>
          <cell r="G537" t="str">
            <v>010/2025</v>
          </cell>
          <cell r="K537">
            <v>45733</v>
          </cell>
          <cell r="L537" t="str">
            <v>Lei nº 13.303/2016 Pregão Eletrônico Nº 90007/2027</v>
          </cell>
          <cell r="M537">
            <v>46203</v>
          </cell>
          <cell r="N537">
            <v>955.32</v>
          </cell>
          <cell r="O537" t="str">
            <v>EM EXECUÇÃO</v>
          </cell>
        </row>
        <row r="538">
          <cell r="A538">
            <v>10110</v>
          </cell>
          <cell r="B538" t="str">
            <v>50900.000083/2023-66</v>
          </cell>
          <cell r="C538" t="str">
            <v>Aquisição de uniformes (vestuário) e acessórios para a Guarda Portuária do Porto de Fortaleza (ITEM 6) - Poncho Tático</v>
          </cell>
          <cell r="E538" t="str">
            <v>LUME Soluções LTDA</v>
          </cell>
          <cell r="F538" t="str">
            <v>52.930.196/0001-17</v>
          </cell>
          <cell r="G538" t="str">
            <v>011/2025</v>
          </cell>
          <cell r="K538">
            <v>45736</v>
          </cell>
          <cell r="L538" t="str">
            <v>Lei nº 13.303/2016 Pregão Eletrônico Nº 90007/2028</v>
          </cell>
          <cell r="M538">
            <v>45838</v>
          </cell>
          <cell r="N538">
            <v>3269.32</v>
          </cell>
          <cell r="O538" t="str">
            <v>ENCERRADO</v>
          </cell>
        </row>
        <row r="539">
          <cell r="A539">
            <v>10120</v>
          </cell>
          <cell r="B539" t="str">
            <v>50900.001282/2024-72</v>
          </cell>
          <cell r="C539" t="str">
            <v>Contratação de empresa para construção de novo galpão para vistoria de cargas no Porto de Fortaleza, para a Companhia Docas do Ceará, nos termos do Edital de Licitação-CDC nº 05/2025</v>
          </cell>
          <cell r="E539" t="str">
            <v>Primus Construções e Serviços LTDA</v>
          </cell>
          <cell r="F539" t="str">
            <v>44.546.744/0001-81</v>
          </cell>
          <cell r="G539" t="str">
            <v>012/2025</v>
          </cell>
          <cell r="K539">
            <v>45702</v>
          </cell>
          <cell r="L539" t="str">
            <v>Lei nº 13.303/2016 Licitação - CDC nº 05/2024</v>
          </cell>
          <cell r="M539">
            <v>45947</v>
          </cell>
          <cell r="N539">
            <v>509911.07</v>
          </cell>
          <cell r="O539" t="str">
            <v>ENCERRADO</v>
          </cell>
        </row>
        <row r="540">
          <cell r="A540">
            <v>10121</v>
          </cell>
          <cell r="B540" t="str">
            <v>50900.001282/2024-72</v>
          </cell>
          <cell r="C540" t="str">
            <v>Contratação de empresa para construção de novo galpão para vistoria de cargas no Porto de Fortaleza, para a Companhia Docas do Ceará, nos termos do Edital de Licitação-CDC nº 05/2025</v>
          </cell>
          <cell r="E540" t="str">
            <v>Primus Construções e Serviços LTDA</v>
          </cell>
          <cell r="F540" t="str">
            <v>44.546.744/0001-81</v>
          </cell>
          <cell r="G540" t="str">
            <v>012/2025</v>
          </cell>
          <cell r="H540" t="str">
            <v xml:space="preserve">1º ADITIVO DE CONTRATO 012/2025
</v>
          </cell>
          <cell r="K540">
            <v>45870</v>
          </cell>
          <cell r="L540" t="str">
            <v>Lei nº 13.303/2016 Licitação - CDC nº 05/2024</v>
          </cell>
          <cell r="M540">
            <v>45947</v>
          </cell>
          <cell r="N540">
            <v>637334.30000000005</v>
          </cell>
          <cell r="O540" t="str">
            <v>ENCERRADO</v>
          </cell>
        </row>
        <row r="541">
          <cell r="A541">
            <v>10130</v>
          </cell>
          <cell r="B541" t="str">
            <v>50900.001513/2023-67</v>
          </cell>
          <cell r="C541" t="str">
            <v>Contratação do serviço de gestão documental e digitalização aplicado à documentação de arquivo internos, para a Companhia Docas do Ceará</v>
          </cell>
          <cell r="E541" t="str">
            <v>Golden Technologia LTDA</v>
          </cell>
          <cell r="F541" t="str">
            <v>09.558.104/0001-90</v>
          </cell>
          <cell r="G541" t="str">
            <v>013/2025</v>
          </cell>
          <cell r="K541">
            <v>45707</v>
          </cell>
          <cell r="L541" t="str">
            <v>Lei nº 13.303/2016 Pregão Eletrônico Nº 90005/2024</v>
          </cell>
          <cell r="M541">
            <v>46072</v>
          </cell>
          <cell r="N541">
            <v>1700000</v>
          </cell>
          <cell r="O541" t="str">
            <v>ENCERRADO</v>
          </cell>
        </row>
        <row r="542">
          <cell r="A542">
            <v>10131</v>
          </cell>
          <cell r="B542" t="str">
            <v>50900.001513/2023-67</v>
          </cell>
          <cell r="C542" t="str">
            <v>Contratação do serviço de gestão documental e digitalização aplicado à documentação de arquivo internos, para a Companhia Docas do Ceará</v>
          </cell>
          <cell r="E542" t="str">
            <v>Golden Technologia LTDA</v>
          </cell>
          <cell r="F542" t="str">
            <v>09.558.104/0001-90</v>
          </cell>
          <cell r="G542" t="str">
            <v>013/2025</v>
          </cell>
          <cell r="H542" t="str">
            <v xml:space="preserve">1º ADITIVO DE CONTRATO 013/2025
</v>
          </cell>
          <cell r="K542">
            <v>45908</v>
          </cell>
          <cell r="L542" t="str">
            <v>Lei nº 13.303/2016 Pregão Eletrônico Nº 90005/2024</v>
          </cell>
          <cell r="M542">
            <v>46079</v>
          </cell>
          <cell r="N542">
            <v>1982291.53</v>
          </cell>
          <cell r="O542" t="str">
            <v>ENCERRADO</v>
          </cell>
        </row>
        <row r="543">
          <cell r="A543">
            <v>10132</v>
          </cell>
          <cell r="B543" t="str">
            <v>50900.001513/2023-67</v>
          </cell>
          <cell r="C543" t="str">
            <v>Contratação do serviço de gestão documental e digitalização aplicado à documentação de arquivo internos, para a Companhia Docas do Ceará</v>
          </cell>
          <cell r="E543" t="str">
            <v>Golden Technologia LTDA</v>
          </cell>
          <cell r="F543" t="str">
            <v>09.558.104/0001-90</v>
          </cell>
          <cell r="G543" t="str">
            <v>013/2025</v>
          </cell>
          <cell r="H543" t="str">
            <v xml:space="preserve">2º ADITIVO DE CONTRATO 013/2025
</v>
          </cell>
          <cell r="K543">
            <v>46079</v>
          </cell>
          <cell r="L543" t="str">
            <v>Lei nº 13.303/2016 Pregão Eletrônico Nº 90005/2024</v>
          </cell>
          <cell r="M543">
            <v>46444</v>
          </cell>
          <cell r="N543">
            <v>487725.94</v>
          </cell>
          <cell r="O543" t="str">
            <v>EM EXECUÇÃO</v>
          </cell>
        </row>
        <row r="544">
          <cell r="A544">
            <v>10140</v>
          </cell>
          <cell r="B544" t="str">
            <v>50900.000093/2025-63</v>
          </cell>
          <cell r="C544" t="str">
            <v>Contratação do serviço de elaboração de estudo técnico para avaliação dos impactos econômicos e socioambientais de eventual transferência da tancagem (armazenamento de combustíveis e gases derivados do petróleo) da região portuária de Fortaleza</v>
          </cell>
          <cell r="E544" t="str">
            <v>Modal Consult Projetos e Consultoria LTDA</v>
          </cell>
          <cell r="F544" t="str">
            <v>17.778.727/0001-05</v>
          </cell>
          <cell r="G544" t="str">
            <v>014/2025</v>
          </cell>
          <cell r="K544">
            <v>45709</v>
          </cell>
          <cell r="L544" t="str">
            <v xml:space="preserve">Lei 13.303/2016
art. 30, II
 Dispensa de Licitação  </v>
          </cell>
          <cell r="M544">
            <v>45831</v>
          </cell>
          <cell r="N544">
            <v>320000</v>
          </cell>
          <cell r="O544" t="str">
            <v>ENCERRADO</v>
          </cell>
        </row>
        <row r="545">
          <cell r="A545">
            <v>10150</v>
          </cell>
          <cell r="B545" t="str">
            <v>50900.000011/2025-81</v>
          </cell>
          <cell r="C545" t="str">
            <v>Prestação de serviços de restauração e reforço do muro da sede da alfândega da Receita Federal do Brasil - RFB, situado nas intermediações do Porto de Fortaleza.</v>
          </cell>
          <cell r="E545" t="str">
            <v>Primus Construções e Serviços LTDA</v>
          </cell>
          <cell r="F545" t="str">
            <v>44.546.744/0001-81</v>
          </cell>
          <cell r="G545" t="str">
            <v>015/2025</v>
          </cell>
          <cell r="K545">
            <v>45709</v>
          </cell>
          <cell r="L545" t="str">
            <v xml:space="preserve">Lei 13.303/2016
arT. 29, XV
 Dispensa de Licitação  </v>
          </cell>
          <cell r="M545">
            <v>45774</v>
          </cell>
          <cell r="N545">
            <v>102588.45</v>
          </cell>
          <cell r="O545" t="str">
            <v>ENCERRADO</v>
          </cell>
        </row>
        <row r="546">
          <cell r="A546">
            <v>10160</v>
          </cell>
          <cell r="B546" t="str">
            <v>50900.000987/2024-72</v>
          </cell>
          <cell r="C546" t="str">
            <v>Prestação de serviços de limpeza de fossa séptica com uso de caminhão com capacidade para 8.000 litros ou superior, para a Companhia Docas do Ceará</v>
          </cell>
          <cell r="E546" t="str">
            <v>C. Napoleão Bastos Tigre ME</v>
          </cell>
          <cell r="F546" t="str">
            <v>41.301.508/0001-07</v>
          </cell>
          <cell r="G546" t="str">
            <v>016/2025</v>
          </cell>
          <cell r="K546">
            <v>45811</v>
          </cell>
          <cell r="L546" t="str">
            <v xml:space="preserve">Lei 13.303/2016
arT. 29, II
 Dispensa de Licitação  </v>
          </cell>
          <cell r="M546">
            <v>46179</v>
          </cell>
          <cell r="N546">
            <v>26376</v>
          </cell>
          <cell r="O546" t="str">
            <v>EM EXECUÇÃO</v>
          </cell>
        </row>
        <row r="547">
          <cell r="A547">
            <v>10170</v>
          </cell>
          <cell r="B547" t="str">
            <v>50900.000552/2024-28</v>
          </cell>
          <cell r="C547" t="str">
            <v>Prestação de serviços de controle sanitário integrado no combate a pragas urbanas em todas as instalações do Porto de Fortaleza, nos termos do Edital de Pregão Eletrônico nº n° 90013/2024 e seus anexos</v>
          </cell>
          <cell r="E547" t="str">
            <v>AJ Serviços LTDA</v>
          </cell>
          <cell r="F547" t="str">
            <v>40.910.360/0001-45</v>
          </cell>
          <cell r="G547" t="str">
            <v>017/2025</v>
          </cell>
          <cell r="K547">
            <v>45712</v>
          </cell>
          <cell r="L547" t="str">
            <v>Lei nº 13.303/2016 Pregão Eletrônico Nº 90013/2024</v>
          </cell>
          <cell r="M547">
            <v>46091</v>
          </cell>
          <cell r="N547">
            <v>119217.60000000001</v>
          </cell>
          <cell r="O547" t="str">
            <v>ENCERRADO</v>
          </cell>
        </row>
        <row r="548">
          <cell r="A548">
            <v>10171</v>
          </cell>
          <cell r="B548" t="str">
            <v>50900.000552/2024-28</v>
          </cell>
          <cell r="C548" t="str">
            <v>Prestação de serviços de controle sanitário integrado no combate a pragas urbanas em todas as instalações do Porto de Fortaleza, nos termos do Edital de Pregão Eletrônico nº n° 90013/2024 e seus anexos</v>
          </cell>
          <cell r="E548" t="str">
            <v>AJ Serviços LTDA</v>
          </cell>
          <cell r="F548" t="str">
            <v>40.910.360/0001-45</v>
          </cell>
          <cell r="G548" t="str">
            <v>017/2025</v>
          </cell>
          <cell r="H548" t="str">
            <v xml:space="preserve">1º ADITIVO DE CONTRATO 013/2025
</v>
          </cell>
          <cell r="K548">
            <v>46083</v>
          </cell>
          <cell r="L548" t="str">
            <v>Lei nº 13.303/2016 Pregão Eletrônico Nº 90013/2024</v>
          </cell>
          <cell r="M548">
            <v>46456</v>
          </cell>
          <cell r="N548">
            <v>119217.60000000001</v>
          </cell>
          <cell r="O548" t="str">
            <v>EM EXECUÇÃO</v>
          </cell>
        </row>
        <row r="549">
          <cell r="A549">
            <v>10180</v>
          </cell>
          <cell r="B549" t="str">
            <v>50900.000226/2025-00</v>
          </cell>
          <cell r="C549" t="str">
            <v>Contratação dos serviços de supervisão da obra de requalificação e pavimentação do acesso ao Terminal Marítimo do Porto de Fortaleza.</v>
          </cell>
          <cell r="E549" t="str">
            <v>COMOL - Construções e Consultoria Moreira Lima LTDA</v>
          </cell>
          <cell r="F549" t="str">
            <v>00.506.515/0001-68</v>
          </cell>
          <cell r="G549" t="str">
            <v>018/2025</v>
          </cell>
          <cell r="K549">
            <v>45733</v>
          </cell>
          <cell r="L549" t="str">
            <v xml:space="preserve">Lei 13.303/2016
arT. 29, I
 Dispensa de Licitação  </v>
          </cell>
          <cell r="M549">
            <v>45982</v>
          </cell>
          <cell r="N549">
            <v>139715.44</v>
          </cell>
          <cell r="O549" t="str">
            <v>ENCERRADO</v>
          </cell>
        </row>
        <row r="550">
          <cell r="A550">
            <v>10181</v>
          </cell>
          <cell r="B550" t="str">
            <v>50900.000226/2025-00</v>
          </cell>
          <cell r="C550" t="str">
            <v>Contratação dos serviços de supervisão da obra de requalificação e pavimentação do acesso ao Terminal Marítimo do Porto de Fortaleza.</v>
          </cell>
          <cell r="E550" t="str">
            <v>COMOL - Construções e Consultoria Moreira Lima LTDA</v>
          </cell>
          <cell r="F550" t="str">
            <v>00.506.515/0001-68</v>
          </cell>
          <cell r="G550" t="str">
            <v>018/2025</v>
          </cell>
          <cell r="H550" t="str">
            <v xml:space="preserve">1º ADITIVO DE CONTRATO 018/2025
</v>
          </cell>
          <cell r="K550">
            <v>45986</v>
          </cell>
          <cell r="L550" t="str">
            <v xml:space="preserve">Lei 13.303/2016
arT. 29, I
 Dispensa de Licitação  </v>
          </cell>
          <cell r="M550">
            <v>45989</v>
          </cell>
          <cell r="N550">
            <v>174644.3</v>
          </cell>
          <cell r="O550" t="str">
            <v>ENCERRADO</v>
          </cell>
        </row>
        <row r="551">
          <cell r="A551">
            <v>10190</v>
          </cell>
          <cell r="B551" t="str">
            <v>50900.000497/2025-57</v>
          </cell>
          <cell r="C551" t="str">
            <v>Contratação do serviço de agenciamento de viagens, compreendendo os serviços de emissão, remarcação e cancelamento de passagens aéreas nacionais e internacionais para a Companhia Docas do Ceará.</v>
          </cell>
          <cell r="E551" t="str">
            <v>Aires Turismo LTDA - EPP</v>
          </cell>
          <cell r="F551" t="str">
            <v>06.064.175/0001-49</v>
          </cell>
          <cell r="G551" t="str">
            <v>019/2025</v>
          </cell>
          <cell r="K551">
            <v>45758</v>
          </cell>
          <cell r="L551" t="str">
            <v xml:space="preserve">Lei 13.303/2016
arT. 29, XV
 Dispensa de Licitação  </v>
          </cell>
          <cell r="M551">
            <v>45941</v>
          </cell>
          <cell r="N551">
            <v>360000</v>
          </cell>
          <cell r="O551" t="str">
            <v>ENCERRADO</v>
          </cell>
        </row>
        <row r="552">
          <cell r="A552">
            <v>10200</v>
          </cell>
          <cell r="B552" t="str">
            <v>50900.000438/2025-89</v>
          </cell>
          <cell r="C552" t="str">
            <v>Contratação para prestação de serviço de manutenção e suporte ao sistema de videomonitoramento (CFTV) da Companhia Docas do Ceará.</v>
          </cell>
          <cell r="E552" t="str">
            <v>Eagle Soluções Tecnológicas LTDA</v>
          </cell>
          <cell r="F552" t="str">
            <v>20.794.976/0001-90</v>
          </cell>
          <cell r="G552" t="str">
            <v>020/2025</v>
          </cell>
          <cell r="K552">
            <v>45769</v>
          </cell>
          <cell r="L552" t="str">
            <v xml:space="preserve">Lei 13.303/2016
arT. 29, XV
 Dispensa de Licitação  </v>
          </cell>
          <cell r="M552">
            <v>45973</v>
          </cell>
          <cell r="N552">
            <v>717880</v>
          </cell>
          <cell r="O552" t="str">
            <v>ENCERRADO</v>
          </cell>
        </row>
        <row r="553">
          <cell r="A553">
            <v>10210</v>
          </cell>
          <cell r="B553" t="str">
            <v>50900.001454/2024-16</v>
          </cell>
          <cell r="C553" t="str">
            <v>Contratação de empresa para realização da obra de construção da coberta do gate de acesso de veículos e implantação de usina fotovoltaica, localizado no NAP, com fornecimento de mão de obra e materiais necessários.</v>
          </cell>
          <cell r="E553" t="str">
            <v>Consórcio Vivace Ok</v>
          </cell>
          <cell r="F553" t="str">
            <v>18.403.031/0001-59</v>
          </cell>
          <cell r="G553" t="str">
            <v>021/2025</v>
          </cell>
          <cell r="K553">
            <v>45786</v>
          </cell>
          <cell r="L553" t="str">
            <v>Lei nº 13.303/2016 Licitação CDC Nº 02/2025</v>
          </cell>
          <cell r="M553">
            <v>46092</v>
          </cell>
          <cell r="N553">
            <v>2839000</v>
          </cell>
          <cell r="O553" t="str">
            <v>ENCERRADO</v>
          </cell>
        </row>
        <row r="554">
          <cell r="A554">
            <v>10211</v>
          </cell>
          <cell r="B554" t="str">
            <v>50900.001454/2024-16</v>
          </cell>
          <cell r="C554" t="str">
            <v>Contratação de empresa para realização da obra de construção da coberta do gate de acesso de veículos e implantação de usina fotovoltaica, localizado no NAP, com fornecimento de mão de obra e materiais necessários.</v>
          </cell>
          <cell r="E554" t="str">
            <v>Consórcio Vivace Ok</v>
          </cell>
          <cell r="F554" t="str">
            <v>18.403.031/0001-59</v>
          </cell>
          <cell r="G554" t="str">
            <v>021/2025</v>
          </cell>
          <cell r="H554" t="str">
            <v xml:space="preserve">1º ADITIVO DE CONTRATO 018/2025
</v>
          </cell>
          <cell r="K554">
            <v>45964</v>
          </cell>
          <cell r="L554" t="str">
            <v>Lei nº 13.303/2016 Licitação CDC Nº 02/2025</v>
          </cell>
          <cell r="M554">
            <v>46092</v>
          </cell>
          <cell r="N554">
            <v>3532164.62</v>
          </cell>
          <cell r="O554" t="str">
            <v>ENCERRADO</v>
          </cell>
        </row>
        <row r="555">
          <cell r="A555">
            <v>10212</v>
          </cell>
          <cell r="B555" t="str">
            <v>50900.001454/2024-16</v>
          </cell>
          <cell r="C555" t="str">
            <v>Contratação de empresa para realização da obra de construção da coberta do gate de acesso de veículos e implantação de usina fotovoltaica, localizado no NAP, com fornecimento de mão de obra e materiais necessários.</v>
          </cell>
          <cell r="E555" t="str">
            <v>Consórcio Vivace Ok</v>
          </cell>
          <cell r="F555" t="str">
            <v>18.403.031/0001-59</v>
          </cell>
          <cell r="G555" t="str">
            <v>021/2025</v>
          </cell>
          <cell r="H555" t="str">
            <v xml:space="preserve">2º ADITIVO DE CONTRATO 018/2025
</v>
          </cell>
          <cell r="K555">
            <v>46329</v>
          </cell>
          <cell r="L555" t="str">
            <v>Lei nº 13.303/2016 Licitação CDC Nº 02/2025</v>
          </cell>
          <cell r="M555">
            <v>46152</v>
          </cell>
          <cell r="N555">
            <v>3532164.62</v>
          </cell>
          <cell r="O555" t="str">
            <v>EM EXECUÇÃO</v>
          </cell>
        </row>
        <row r="556">
          <cell r="A556">
            <v>10220</v>
          </cell>
          <cell r="B556" t="str">
            <v>50900.001690/2023-43</v>
          </cell>
          <cell r="C556" t="str">
            <v>Serviços de mão de obra terceirizada, para prestação de serviços de apoio administrativo, em caráter subsidiário, em atividades meio, no âmbito da Companhia Docas do Ceará</v>
          </cell>
          <cell r="E556" t="str">
            <v>DKM Soluções Empresariais LTDA</v>
          </cell>
          <cell r="F556" t="str">
            <v>22.527.999/0001-64</v>
          </cell>
          <cell r="G556" t="str">
            <v>022/2025</v>
          </cell>
          <cell r="K556">
            <v>45783</v>
          </cell>
          <cell r="L556" t="str">
            <v>Lei nº 13.303/2016 Pregão Eletrônico Nº 90014/2024</v>
          </cell>
          <cell r="M556">
            <v>46169</v>
          </cell>
          <cell r="N556">
            <v>8779972.8000000007</v>
          </cell>
          <cell r="O556" t="str">
            <v>EM EXECUÇÃO</v>
          </cell>
        </row>
        <row r="557">
          <cell r="A557">
            <v>10221</v>
          </cell>
          <cell r="B557" t="str">
            <v>50900.001690/2023-43</v>
          </cell>
          <cell r="C557" t="str">
            <v>Serviços de mão de obra terceirizada, para prestação de serviços de apoio administrativo, em caráter subsidiário, em atividades meio, no âmbito da Companhia Docas do Ceará</v>
          </cell>
          <cell r="E557" t="str">
            <v>DKM Soluções Empresariais LTDA</v>
          </cell>
          <cell r="F557" t="str">
            <v>22.527.999/0001-64</v>
          </cell>
          <cell r="G557" t="str">
            <v>022/2025</v>
          </cell>
          <cell r="H557" t="str">
            <v xml:space="preserve">1º ADITIVO DE CONTRATO 022/2025
</v>
          </cell>
          <cell r="K557">
            <v>45868</v>
          </cell>
          <cell r="L557" t="str">
            <v>Lei nº 13.303/2016 Pregão Eletrônico Nº 90014/2024</v>
          </cell>
          <cell r="M557">
            <v>46169</v>
          </cell>
          <cell r="N557">
            <v>9232144.9199999999</v>
          </cell>
          <cell r="O557" t="str">
            <v>EM EXECUÇÃO</v>
          </cell>
        </row>
        <row r="558">
          <cell r="A558">
            <v>10230</v>
          </cell>
          <cell r="B558" t="str">
            <v>50900.000462/2025-18</v>
          </cell>
          <cell r="C558" t="str">
            <v>Participação da CDC, como expositor, na Feira e Seminário do Agro Nordeste - PEC Nordeste 2025.</v>
          </cell>
          <cell r="E558" t="str">
            <v>Promoexpo Promoção e Montagem de Eventos LTDA</v>
          </cell>
          <cell r="F558" t="str">
            <v>07.137.874/0001-34</v>
          </cell>
          <cell r="G558" t="str">
            <v>023/2025</v>
          </cell>
          <cell r="K558">
            <v>45796</v>
          </cell>
          <cell r="L558" t="str">
            <v xml:space="preserve">Lei 13.303/2016
art. 30, II
 Dispensa de Licitação  </v>
          </cell>
          <cell r="M558">
            <v>45841</v>
          </cell>
          <cell r="N558">
            <v>14800</v>
          </cell>
          <cell r="O558" t="str">
            <v>ENCERRADO</v>
          </cell>
        </row>
        <row r="559">
          <cell r="A559">
            <v>10240</v>
          </cell>
          <cell r="B559" t="str">
            <v>50900.000504/2025-11</v>
          </cell>
          <cell r="C559" t="str">
            <v>Contratação de serviços Telefônico Fixo Comutado - STFC e de Serviço Móvel Pessoal - SMP com transmissão e dados a ser executado de forma continua.</v>
          </cell>
          <cell r="E559" t="str">
            <v>Telefônia Brasil S.A.</v>
          </cell>
          <cell r="F559" t="str">
            <v>02.558.157/0001-62</v>
          </cell>
          <cell r="G559" t="str">
            <v>024/2025</v>
          </cell>
          <cell r="K559">
            <v>45785</v>
          </cell>
          <cell r="L559" t="str">
            <v xml:space="preserve">Lei 13.303/2016
arT. 29, II
 Dispensa de Licitação  </v>
          </cell>
          <cell r="M559">
            <v>45975</v>
          </cell>
          <cell r="N559">
            <v>13923</v>
          </cell>
          <cell r="O559" t="str">
            <v>ENCERRADO</v>
          </cell>
        </row>
        <row r="560">
          <cell r="A560">
            <v>10241</v>
          </cell>
          <cell r="B560" t="str">
            <v>50900.000504/2025-11</v>
          </cell>
          <cell r="C560" t="str">
            <v>Contratação de serviços Telefônico Fixo Comutado - STFC e de Serviço Móvel Pessoal - SMP com transmissão e dados a ser executado de forma continua.</v>
          </cell>
          <cell r="E560" t="str">
            <v>Telefônia Brasil S.A.</v>
          </cell>
          <cell r="F560" t="str">
            <v>02.558.157/0001-62</v>
          </cell>
          <cell r="G560" t="str">
            <v>024/2025</v>
          </cell>
          <cell r="H560" t="str">
            <v xml:space="preserve">1º ADITIVO DE CONTRATO 024/2025
</v>
          </cell>
          <cell r="K560">
            <v>45975</v>
          </cell>
          <cell r="L560" t="str">
            <v xml:space="preserve">Lei 13.303/2016
arT. 29, II
 Dispensa de Licitação  </v>
          </cell>
          <cell r="M560">
            <v>46187</v>
          </cell>
          <cell r="N560">
            <v>13923</v>
          </cell>
          <cell r="O560" t="str">
            <v>EM EXECUÇÃO</v>
          </cell>
        </row>
        <row r="561">
          <cell r="A561">
            <v>10250</v>
          </cell>
          <cell r="B561" t="str">
            <v>50900.001392/2022-72</v>
          </cell>
          <cell r="C561"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1" t="str">
            <v>3G Engenharia LTDA</v>
          </cell>
          <cell r="F561" t="str">
            <v>19.657.038/0001-60</v>
          </cell>
          <cell r="G561" t="str">
            <v>025/2025</v>
          </cell>
          <cell r="K561">
            <v>45792</v>
          </cell>
          <cell r="L561" t="str">
            <v>Lei nº 13.303/2016 Pregão Eletrônico Nº 90001/2025</v>
          </cell>
          <cell r="M561">
            <v>46187</v>
          </cell>
          <cell r="N561">
            <v>1980211.83</v>
          </cell>
          <cell r="O561" t="str">
            <v>EM EXECUÇÃO</v>
          </cell>
        </row>
        <row r="562">
          <cell r="A562">
            <v>10251</v>
          </cell>
          <cell r="B562" t="str">
            <v>50900.001392/2022-72</v>
          </cell>
          <cell r="C562"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2" t="str">
            <v>3G Engenharia LTDA</v>
          </cell>
          <cell r="F562" t="str">
            <v>19.657.038/0001-60</v>
          </cell>
          <cell r="G562" t="str">
            <v>025/2025</v>
          </cell>
          <cell r="H562" t="str">
            <v xml:space="preserve">1º ADITIVO DE CONTRATO 025/2025
</v>
          </cell>
          <cell r="K562">
            <v>46022</v>
          </cell>
          <cell r="L562" t="str">
            <v>Lei nº 13.303/2016 Pregão Eletrônico Nº 90001/2025</v>
          </cell>
          <cell r="M562">
            <v>46187</v>
          </cell>
          <cell r="N562">
            <v>2469355.71</v>
          </cell>
          <cell r="O562" t="str">
            <v>EM EXECUÇÃO</v>
          </cell>
        </row>
        <row r="563">
          <cell r="A563">
            <v>10252</v>
          </cell>
          <cell r="B563" t="str">
            <v>50900.001392/2022-72</v>
          </cell>
          <cell r="C563"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3" t="str">
            <v>3G Engenharia LTDA</v>
          </cell>
          <cell r="F563" t="str">
            <v>19.657.038/0001-60</v>
          </cell>
          <cell r="G563" t="str">
            <v>025/2025</v>
          </cell>
          <cell r="H563" t="str">
            <v xml:space="preserve">2º ADITIVO DE CONTRATO 025/2025
</v>
          </cell>
          <cell r="K563">
            <v>46097</v>
          </cell>
          <cell r="L563" t="str">
            <v>Lei nº 13.303/2016 Pregão Eletrônico Nº 90001/2025</v>
          </cell>
          <cell r="M563">
            <v>46552</v>
          </cell>
          <cell r="N563">
            <v>2469355.71</v>
          </cell>
          <cell r="O563" t="str">
            <v>EM EXECUÇÃO</v>
          </cell>
        </row>
        <row r="564">
          <cell r="A564">
            <v>10260</v>
          </cell>
          <cell r="B564" t="str">
            <v>50900.000791/2024-88</v>
          </cell>
          <cell r="C564" t="str">
            <v>Aquisição de elastômeros para defensas portuárias (Item 01)</v>
          </cell>
          <cell r="E564" t="str">
            <v>MR Engenharia LTDA</v>
          </cell>
          <cell r="F564" t="str">
            <v>49.799.180/0001-02</v>
          </cell>
          <cell r="G564" t="str">
            <v>026/2025</v>
          </cell>
          <cell r="K564">
            <v>45821</v>
          </cell>
          <cell r="L564" t="str">
            <v>Lei nº 13.303/2016 Pregão Eletrônico Nº 90006/2024</v>
          </cell>
          <cell r="M564">
            <v>46199</v>
          </cell>
          <cell r="N564">
            <v>872718</v>
          </cell>
          <cell r="O564" t="str">
            <v>EM EXECUÇÃO</v>
          </cell>
        </row>
        <row r="565">
          <cell r="A565">
            <v>10270</v>
          </cell>
          <cell r="B565" t="str">
            <v>50900.000791/2024-88</v>
          </cell>
          <cell r="C565" t="str">
            <v>Aquisição de elastômeros para defensas portuárias (Item 02)</v>
          </cell>
          <cell r="E565" t="str">
            <v>Phoenix Comércio de Sobressalentes LTDA</v>
          </cell>
          <cell r="F565" t="str">
            <v>11.344.273/0001-70</v>
          </cell>
          <cell r="G565" t="str">
            <v>027/2025</v>
          </cell>
          <cell r="K565">
            <v>45824</v>
          </cell>
          <cell r="L565" t="str">
            <v>Lei nº 13.303/2016 Pregão Eletrônico Nº 90006/2024</v>
          </cell>
          <cell r="M565">
            <v>46199</v>
          </cell>
          <cell r="N565">
            <v>246804.64</v>
          </cell>
          <cell r="O565" t="str">
            <v>EM EXECUÇÃO</v>
          </cell>
        </row>
        <row r="566">
          <cell r="A566">
            <v>10280</v>
          </cell>
          <cell r="B566" t="str">
            <v>50900.000419/2025-52</v>
          </cell>
          <cell r="C566" t="str">
            <v>Aquisição de lâmpadas de vapor metálico ovoide 1500W para iluminação dos postes do Porto de Fortaleza</v>
          </cell>
          <cell r="E566" t="str">
            <v>Duluz Comércio de Iluminação LTDA</v>
          </cell>
          <cell r="F566" t="str">
            <v>03.646.340/0001-82</v>
          </cell>
          <cell r="G566" t="str">
            <v>028/2025</v>
          </cell>
          <cell r="K566">
            <v>45818</v>
          </cell>
          <cell r="L566" t="str">
            <v xml:space="preserve">Lei 13.303/2016
arT. 29, II
 Dispensa de Licitação  </v>
          </cell>
          <cell r="M566">
            <v>45856</v>
          </cell>
          <cell r="N566">
            <v>62675</v>
          </cell>
          <cell r="O566" t="str">
            <v>ENCERRADO</v>
          </cell>
        </row>
        <row r="567">
          <cell r="A567">
            <v>10290</v>
          </cell>
          <cell r="B567" t="str">
            <v>50900.000787/2025-09</v>
          </cell>
          <cell r="C567" t="str">
            <v>Aquisição de material de limpeza e copa para a Companhia Docas do Ceará.</v>
          </cell>
          <cell r="E567" t="str">
            <v>Premium Distribuidora de Produtos de Limpeza LTDA.</v>
          </cell>
          <cell r="F567" t="str">
            <v>36.762.014/0001-90</v>
          </cell>
          <cell r="G567" t="str">
            <v>029/2025</v>
          </cell>
          <cell r="K567">
            <v>45846</v>
          </cell>
          <cell r="L567" t="str">
            <v xml:space="preserve">Lei 13.303/2016
arT. 29, II
 Dispensa de Licitação  </v>
          </cell>
          <cell r="M567">
            <v>45971</v>
          </cell>
          <cell r="N567">
            <v>66235.72</v>
          </cell>
          <cell r="O567" t="str">
            <v>ENCERRADO</v>
          </cell>
        </row>
        <row r="568">
          <cell r="A568">
            <v>10300</v>
          </cell>
          <cell r="B568" t="str">
            <v>50900.000018/2024-11</v>
          </cell>
          <cell r="C568" t="str">
            <v>Contratação de serviço de buffet para Companhia Docas do Ceará - CDC</v>
          </cell>
          <cell r="E568" t="str">
            <v>VC Promoções e Eventos LTDA</v>
          </cell>
          <cell r="F568" t="str">
            <v>04.088.833/0001-07</v>
          </cell>
          <cell r="G568" t="str">
            <v>030/2025</v>
          </cell>
          <cell r="K568">
            <v>45859</v>
          </cell>
          <cell r="L568" t="str">
            <v>Lei nº 13.303/2016 Pregão Eletrônico Nº 90012/2024</v>
          </cell>
          <cell r="M568">
            <v>46239</v>
          </cell>
          <cell r="N568">
            <v>148798.66</v>
          </cell>
          <cell r="O568" t="str">
            <v>EM EXECUÇÃO</v>
          </cell>
        </row>
        <row r="569">
          <cell r="A569">
            <v>10310</v>
          </cell>
          <cell r="B569" t="str">
            <v>50900.000774/2025-21</v>
          </cell>
          <cell r="C569" t="str">
            <v>Serviço de controlador de acesso, com dedicação exclusiva de mão de obra, para atender às necessidades da Companhia Docas do Ceará - CDC</v>
          </cell>
          <cell r="E569" t="str">
            <v>Serval Serviços e Limpeza LTDA</v>
          </cell>
          <cell r="F569" t="str">
            <v>07.360.290/0001-23</v>
          </cell>
          <cell r="G569" t="str">
            <v>031/2025</v>
          </cell>
          <cell r="K569" t="str">
            <v>11/07/202</v>
          </cell>
          <cell r="L569" t="str">
            <v xml:space="preserve">Lei 13.303/2016
arT. 29, XV
 Dispensa de Licitação  </v>
          </cell>
          <cell r="M569">
            <v>46030</v>
          </cell>
          <cell r="N569">
            <v>2048320.8</v>
          </cell>
          <cell r="O569" t="str">
            <v>ENCERRADO</v>
          </cell>
        </row>
        <row r="570">
          <cell r="A570">
            <v>10320</v>
          </cell>
          <cell r="B570" t="str">
            <v>50900.001072/2024-84</v>
          </cell>
          <cell r="C570" t="str">
            <v>Prestação de serviço de outsourcing de impressão para a Companhia Docas do Ceará - CDC</v>
          </cell>
          <cell r="E570" t="str">
            <v>Soluções Serviços de Locação de Máquinas e Equipamentos para Escritório LTDA</v>
          </cell>
          <cell r="F570" t="str">
            <v>07.759.174/0001-81</v>
          </cell>
          <cell r="G570" t="str">
            <v>032/2025</v>
          </cell>
          <cell r="K570">
            <v>45860</v>
          </cell>
          <cell r="L570" t="str">
            <v>Lei nº 13.303/2016 Pregão Eletrônico Nº 90003/2025</v>
          </cell>
          <cell r="M570">
            <v>47693</v>
          </cell>
          <cell r="N570">
            <v>149998.79999999999</v>
          </cell>
          <cell r="O570" t="str">
            <v>EM EXECUÇÃO</v>
          </cell>
        </row>
        <row r="571">
          <cell r="A571">
            <v>10321</v>
          </cell>
          <cell r="B571" t="str">
            <v>50900.001072/2024-84</v>
          </cell>
          <cell r="C571" t="str">
            <v>Prestação de serviço de outsourcing de impressão para a Companhia Docas do Ceará - CDC</v>
          </cell>
          <cell r="E571" t="str">
            <v>Soluções Serviços de Locação de Máquinas e Equipamentos para Escritório LTDA</v>
          </cell>
          <cell r="F571" t="str">
            <v>07.759.174/0001-81</v>
          </cell>
          <cell r="G571" t="str">
            <v>032/2025</v>
          </cell>
          <cell r="H571" t="str">
            <v xml:space="preserve">1º ADITIVO DE CONTRATO 002/2025
</v>
          </cell>
          <cell r="K571">
            <v>46086</v>
          </cell>
          <cell r="L571" t="str">
            <v>Lei nº 13.303/2016 Pregão Eletrônico Nº 90003/2025</v>
          </cell>
          <cell r="M571">
            <v>47693</v>
          </cell>
          <cell r="N571">
            <v>160474.1</v>
          </cell>
          <cell r="O571" t="str">
            <v>EM EXECUÇÃO</v>
          </cell>
        </row>
        <row r="572">
          <cell r="A572">
            <v>10330</v>
          </cell>
          <cell r="B572" t="str">
            <v>50900.001024/2024-96</v>
          </cell>
          <cell r="C572" t="str">
            <v>Prestação de serviços de reforma e adaptação do prédio do Almoxarifado para conversão em Arquivo Físico destinado à guarda de documentos e registros da Companhia Docas do Ceará - CDC.</v>
          </cell>
          <cell r="E572" t="str">
            <v>Primus Construções e Serviços LTDA</v>
          </cell>
          <cell r="F572" t="str">
            <v>44.546.744/0001-81</v>
          </cell>
          <cell r="G572" t="str">
            <v>033/2025</v>
          </cell>
          <cell r="K572">
            <v>45859</v>
          </cell>
          <cell r="L572" t="str">
            <v>Lei nº 13.303/2016 Licitação CDC Nº 02/2025</v>
          </cell>
          <cell r="M572">
            <v>46059</v>
          </cell>
          <cell r="N572">
            <v>576999.99</v>
          </cell>
          <cell r="O572" t="str">
            <v>ENCERRADO</v>
          </cell>
        </row>
        <row r="573">
          <cell r="A573">
            <v>10340</v>
          </cell>
          <cell r="B573" t="str">
            <v>50900.000599/2025-72</v>
          </cell>
          <cell r="C573" t="str">
            <v>Participação da CDC, como expositor, na 31º edição da EXPOFRUIT 2025 - Feira Internacional da Fruticultura Tropical Irrigada</v>
          </cell>
          <cell r="E573" t="str">
            <v>PromoExpo Promoção e Montagem de Eventos LTDA - ME</v>
          </cell>
          <cell r="F573" t="str">
            <v>07.137.874/0001-34</v>
          </cell>
          <cell r="G573" t="str">
            <v>034/2025</v>
          </cell>
          <cell r="K573">
            <v>45870</v>
          </cell>
          <cell r="L573" t="str">
            <v xml:space="preserve">Lei 13.303/2016
art. 30, II
 Dispensa de Licitação  </v>
          </cell>
          <cell r="M573">
            <v>45918</v>
          </cell>
          <cell r="N573">
            <v>15200</v>
          </cell>
          <cell r="O573" t="str">
            <v>ENCERRADO</v>
          </cell>
        </row>
        <row r="574">
          <cell r="A574">
            <v>10350</v>
          </cell>
          <cell r="B574" t="str">
            <v>50900.001602/2024-94</v>
          </cell>
          <cell r="C574" t="str">
            <v>Serviço de manutenção da qualidade da água potável fornecida no Porto de Fortaleza, incluindo pós-tratamento, com o fornecimento de mão de obra, equipamentos e insumos</v>
          </cell>
          <cell r="E574" t="str">
            <v>Moreira Costa Laboratórios e Engenharia Ambiental Ltda</v>
          </cell>
          <cell r="F574" t="str">
            <v>11.071.357/0001-87</v>
          </cell>
          <cell r="G574" t="str">
            <v>035/2025</v>
          </cell>
          <cell r="K574">
            <v>45870</v>
          </cell>
          <cell r="L574" t="str">
            <v>Lei nº 13.303/2016 Pregão Eletrônico Nº 90002/2024</v>
          </cell>
          <cell r="M574">
            <v>46605</v>
          </cell>
          <cell r="N574">
            <v>149890.56</v>
          </cell>
          <cell r="O574" t="str">
            <v>EM EXECUÇÃO</v>
          </cell>
        </row>
        <row r="575">
          <cell r="A575">
            <v>10360</v>
          </cell>
          <cell r="B575" t="str">
            <v>50900.000252/2025-20</v>
          </cell>
          <cell r="C575" t="str">
            <v>Participação da CDC nos eventos Brasil Export 2025, Fórum Regional Nordeste Export, Fórum Nacional e 6° ENAPH.</v>
          </cell>
          <cell r="E575" t="str">
            <v>Centro de Estudos em Logística, Transporte e Comércio Exterior do Brasil Export LTDA</v>
          </cell>
          <cell r="F575" t="str">
            <v>40.435.738/0001-04</v>
          </cell>
          <cell r="G575" t="str">
            <v>036/2025</v>
          </cell>
          <cell r="K575">
            <v>45866</v>
          </cell>
          <cell r="L575" t="str">
            <v xml:space="preserve">Lei 13.303/2016
art. 30, II
 Dispensa de Licitação  </v>
          </cell>
          <cell r="M575">
            <v>46047</v>
          </cell>
          <cell r="N575">
            <v>130000</v>
          </cell>
          <cell r="O575" t="str">
            <v>ENCERRADO</v>
          </cell>
        </row>
        <row r="576">
          <cell r="A576">
            <v>10370</v>
          </cell>
          <cell r="B576" t="str">
            <v>50900.000697/2025-18</v>
          </cell>
          <cell r="C576" t="str">
            <v>Serviço de planejamento, organização e execução de concurso público de provas e títulos para o provimento de cargos de nível superior em diversas áreas para CDC.</v>
          </cell>
          <cell r="E576" t="str">
            <v>Instituto de Apoio ao Desenvolvimento da UVA – IADE</v>
          </cell>
          <cell r="F576" t="str">
            <v>05.130.881/0001-89</v>
          </cell>
          <cell r="G576" t="str">
            <v>037/2025</v>
          </cell>
          <cell r="K576">
            <v>45868</v>
          </cell>
          <cell r="L576" t="str">
            <v xml:space="preserve">Lei 13.303/2016
art. 29, VII
 Dispensa de Licitação  </v>
          </cell>
          <cell r="M576">
            <v>46248</v>
          </cell>
          <cell r="N576">
            <v>876794.24</v>
          </cell>
          <cell r="O576" t="str">
            <v>EM EXECUÇÃO</v>
          </cell>
        </row>
        <row r="577">
          <cell r="A577">
            <v>10380</v>
          </cell>
          <cell r="B577" t="str">
            <v>50900.000924/2025-05</v>
          </cell>
          <cell r="C577" t="str">
            <v>Contratação do serviço de coleta, transporte, tratamento e destinação final de resíduos</v>
          </cell>
          <cell r="E577" t="str">
            <v>Braslimp Transportes Especializados LTDA</v>
          </cell>
          <cell r="F577" t="str">
            <v>12.216.990/0001-89</v>
          </cell>
          <cell r="G577" t="str">
            <v>038/2025</v>
          </cell>
          <cell r="K577">
            <v>45870</v>
          </cell>
          <cell r="L577" t="str">
            <v xml:space="preserve">Lei 13.303/2016
art. 29, XV
 Dispensa de Licitação  </v>
          </cell>
          <cell r="M577">
            <v>46054</v>
          </cell>
          <cell r="N577">
            <v>76007.38</v>
          </cell>
          <cell r="O577" t="str">
            <v>ENCERRADO</v>
          </cell>
        </row>
        <row r="578">
          <cell r="A578">
            <v>10390</v>
          </cell>
          <cell r="B578" t="str">
            <v>50900.000255/2024-82</v>
          </cell>
          <cell r="C578" t="str">
            <v>Aquisição de munição para o arsenal da Guarda Portuária da CDC.</v>
          </cell>
          <cell r="E578" t="str">
            <v>Companhia Brasileira de Cartuchos.</v>
          </cell>
          <cell r="F578" t="str">
            <v>57.494.031.0001-63</v>
          </cell>
          <cell r="G578" t="str">
            <v>039/2025</v>
          </cell>
          <cell r="K578">
            <v>45985</v>
          </cell>
          <cell r="L578" t="str">
            <v xml:space="preserve">Lei 13.303/2016
art. 30, I
 Dispensa de Licitação  </v>
          </cell>
          <cell r="M578">
            <v>46177</v>
          </cell>
          <cell r="N578">
            <v>14925</v>
          </cell>
          <cell r="O578" t="str">
            <v>EM EXECUÇÃO</v>
          </cell>
        </row>
        <row r="579">
          <cell r="A579">
            <v>10400</v>
          </cell>
          <cell r="F579" t="str">
            <v>17.854.788/0001-04</v>
          </cell>
          <cell r="G579" t="str">
            <v>040/2025</v>
          </cell>
          <cell r="O579" t="str">
            <v>ENCERRADO</v>
          </cell>
        </row>
        <row r="580">
          <cell r="A580">
            <v>10410</v>
          </cell>
          <cell r="B580" t="str">
            <v>50900.000298/2024-68</v>
          </cell>
          <cell r="C580" t="str">
            <v>Aquisição de crachás, prendedores jacaré e mantas magnéticas específicas para veículos (Lote 1).</v>
          </cell>
          <cell r="E580" t="str">
            <v>Vixcard Comércio, Serviços e Importação de Artigos para Identificação Ltda</v>
          </cell>
          <cell r="F580" t="str">
            <v>02.583.967/0001-79</v>
          </cell>
          <cell r="G580" t="str">
            <v>041/2025</v>
          </cell>
          <cell r="K580">
            <v>45902</v>
          </cell>
          <cell r="L580" t="str">
            <v xml:space="preserve">Lei 13.303/2016
art. 29, II
 Dispensa de Licitação  </v>
          </cell>
          <cell r="M580">
            <v>46297</v>
          </cell>
          <cell r="N580">
            <v>7800</v>
          </cell>
          <cell r="O580" t="str">
            <v>EM EXECUÇÃO</v>
          </cell>
        </row>
        <row r="581">
          <cell r="A581">
            <v>10420</v>
          </cell>
          <cell r="B581" t="str">
            <v>50900.000298/2024-68</v>
          </cell>
          <cell r="C581" t="str">
            <v>Aquisição de crachás, prendedores jacaré e mantas magnéticas específicas para veículos (Lote 2).</v>
          </cell>
          <cell r="E581" t="str">
            <v>Odimilsom Alves Pereira - EPP</v>
          </cell>
          <cell r="F581" t="str">
            <v>03.930.566/0001-00</v>
          </cell>
          <cell r="G581" t="str">
            <v>042/2025</v>
          </cell>
          <cell r="K581">
            <v>45902</v>
          </cell>
          <cell r="L581" t="str">
            <v xml:space="preserve">Lei 13.303/2016
art. 29, II
 Dispensa de Licitação  </v>
          </cell>
          <cell r="M581">
            <v>46302</v>
          </cell>
          <cell r="N581">
            <v>10900</v>
          </cell>
          <cell r="O581" t="str">
            <v>EM EXECUÇÃO</v>
          </cell>
        </row>
        <row r="582">
          <cell r="A582">
            <v>10430</v>
          </cell>
          <cell r="B582" t="str">
            <v>50900.001613/2024-74</v>
          </cell>
          <cell r="C582" t="str">
            <v>Contratação de curso básico de tiro e teste psicológico e de capacidade técnica para o porte de arma de fogo para os Guardas Portuários da CDC</v>
          </cell>
          <cell r="E582" t="str">
            <v>Shooters Academia e Clube de Tiro Ltda</v>
          </cell>
          <cell r="F582" t="str">
            <v>13.537.678/0001-50</v>
          </cell>
          <cell r="G582" t="str">
            <v>043/2025</v>
          </cell>
          <cell r="K582">
            <v>45905</v>
          </cell>
          <cell r="L582" t="str">
            <v>Lei nº 13.303/2016 Pregão Eletrônico Nº 90010/2025</v>
          </cell>
          <cell r="M582">
            <v>45990</v>
          </cell>
          <cell r="N582">
            <v>89963.67</v>
          </cell>
          <cell r="O582" t="str">
            <v>ENCERRADO</v>
          </cell>
        </row>
        <row r="583">
          <cell r="A583">
            <v>10440</v>
          </cell>
          <cell r="B583" t="str">
            <v>50900.000685/2024-02</v>
          </cell>
          <cell r="C583" t="str">
            <v>Material de Expediente - Objeto do presente contrato é a aquisição de material de expediente (Itens 1, 6, 7, 8, 9, 10, 11, 12, 13, 14, 15, 16, 17, 18, 19, 20, 21, 23, 24, 25, 26, 28, 29, 34, 35, 39, 44, 45, 47, 50, 51,52, 53, 54, 55 e 56).</v>
          </cell>
          <cell r="E583" t="str">
            <v>F. C. Soares e Silva - ME</v>
          </cell>
          <cell r="F583" t="str">
            <v>05.921.476/0001-89</v>
          </cell>
          <cell r="G583" t="str">
            <v>044/2025</v>
          </cell>
          <cell r="K583">
            <v>45902</v>
          </cell>
          <cell r="L583" t="str">
            <v>Lei nº 13.303/2016 Pregão Eletrônico Nº 90007/2025</v>
          </cell>
          <cell r="M583">
            <v>46288</v>
          </cell>
          <cell r="N583">
            <v>4665.84</v>
          </cell>
          <cell r="O583" t="str">
            <v>EM EXECUÇÃO</v>
          </cell>
        </row>
        <row r="584">
          <cell r="A584">
            <v>10450</v>
          </cell>
          <cell r="B584" t="str">
            <v>50900.000685/2024-02</v>
          </cell>
          <cell r="C584" t="str">
            <v>Material de Expediente - Objeto do presente contrato é a aquisição de material de expediente (Itens 2, 3, 4, 5, 38, 40, 46, 48 e 49)</v>
          </cell>
          <cell r="E584" t="str">
            <v>Star Mix Comércio de Papelaria e Variedades Ltda</v>
          </cell>
          <cell r="F584" t="str">
            <v>56.385.366/0001-80</v>
          </cell>
          <cell r="G584" t="str">
            <v>045/2025</v>
          </cell>
          <cell r="K584">
            <v>45908</v>
          </cell>
          <cell r="L584" t="str">
            <v>Lei nº 13.303/2016 Pregão Eletrônico Nº 90007/2025</v>
          </cell>
          <cell r="M584">
            <v>46290</v>
          </cell>
          <cell r="N584">
            <v>1250.2</v>
          </cell>
          <cell r="O584" t="str">
            <v>EM EXECUÇÃO</v>
          </cell>
        </row>
        <row r="585">
          <cell r="A585">
            <v>10460</v>
          </cell>
          <cell r="B585" t="str">
            <v>50900.000685/2024-02</v>
          </cell>
          <cell r="C585" t="str">
            <v>Material de Expediente - aquisição de material de expediente (Item 22)</v>
          </cell>
          <cell r="E585" t="str">
            <v>EB Distribuidora Ltda</v>
          </cell>
          <cell r="F585" t="str">
            <v>53.254.670/0001-09</v>
          </cell>
          <cell r="G585" t="str">
            <v>046/2025</v>
          </cell>
          <cell r="K585">
            <v>45908</v>
          </cell>
          <cell r="L585" t="str">
            <v>Lei nº 13.303/2016 Pregão Eletrônico Nº 90007/2025</v>
          </cell>
          <cell r="M585">
            <v>46290</v>
          </cell>
          <cell r="N585">
            <v>2136</v>
          </cell>
          <cell r="O585" t="str">
            <v>EM EXECUÇÃO</v>
          </cell>
        </row>
        <row r="586">
          <cell r="A586">
            <v>10470</v>
          </cell>
          <cell r="B586" t="str">
            <v>50900.000685/2024-02</v>
          </cell>
          <cell r="C586" t="str">
            <v>Material de Expediente - aquisição de material de expediente (Itens 27 e 30)</v>
          </cell>
          <cell r="E586" t="str">
            <v>DM Comercial Importadora e Exportadora de Artigos de Iluminação EIRELI.</v>
          </cell>
          <cell r="F586" t="str">
            <v>30.866.576/0002-88</v>
          </cell>
          <cell r="G586" t="str">
            <v>047/2025</v>
          </cell>
          <cell r="K586">
            <v>45909</v>
          </cell>
          <cell r="L586" t="str">
            <v>Lei nº 13.303/2016 Pregão Eletrônico Nº 90007/2025</v>
          </cell>
          <cell r="M586">
            <v>46290</v>
          </cell>
          <cell r="N586">
            <v>644.45000000000005</v>
          </cell>
          <cell r="O586" t="str">
            <v>EM EXECUÇÃO</v>
          </cell>
        </row>
        <row r="587">
          <cell r="A587">
            <v>10480</v>
          </cell>
          <cell r="B587" t="str">
            <v>50900.000685/2024-02</v>
          </cell>
          <cell r="C587" t="str">
            <v>Material de Expediente - aquisição de material de expediente (Item 33)</v>
          </cell>
          <cell r="E587" t="str">
            <v>FG Comércio Tendtudo LTDA</v>
          </cell>
          <cell r="F587" t="str">
            <v>52.332.054/0001-58</v>
          </cell>
          <cell r="G587" t="str">
            <v>048/2025</v>
          </cell>
          <cell r="K587">
            <v>45957</v>
          </cell>
          <cell r="L587" t="str">
            <v>Lei nº 13.303/2016 Pregão Eletrônico Nº 90007/2025</v>
          </cell>
          <cell r="M587">
            <v>46350</v>
          </cell>
          <cell r="N587">
            <v>1939.5</v>
          </cell>
          <cell r="O587" t="str">
            <v>EM EXECUÇÃO</v>
          </cell>
        </row>
        <row r="588">
          <cell r="A588">
            <v>10490</v>
          </cell>
          <cell r="B588" t="str">
            <v>50900.000685/2024-02</v>
          </cell>
          <cell r="C588" t="str">
            <v>Material de Expediente - aquisição de material de expediente (Item 36)</v>
          </cell>
          <cell r="E588" t="str">
            <v>Isabel Alves de Souza - ME.</v>
          </cell>
          <cell r="F588" t="str">
            <v>33.622.151/0001-30</v>
          </cell>
          <cell r="G588" t="str">
            <v>049/2025</v>
          </cell>
          <cell r="K588">
            <v>45903</v>
          </cell>
          <cell r="L588" t="str">
            <v>Lei nº 13.303/2016 Pregão Eletrônico Nº 90007/2025</v>
          </cell>
          <cell r="M588">
            <v>46288</v>
          </cell>
          <cell r="N588">
            <v>650</v>
          </cell>
          <cell r="O588" t="str">
            <v>EM EXECUÇÃO</v>
          </cell>
        </row>
        <row r="589">
          <cell r="A589">
            <v>10500</v>
          </cell>
          <cell r="B589" t="str">
            <v>50900.000685/2024-02</v>
          </cell>
          <cell r="C589" t="str">
            <v>Material de Expediente - aquisição de material de expediente (Item 37)</v>
          </cell>
          <cell r="E589" t="str">
            <v>Eduardo B. Herbster Ltda.</v>
          </cell>
          <cell r="F589" t="str">
            <v>58.457.133/0001-71</v>
          </cell>
          <cell r="G589" t="str">
            <v>050/2025</v>
          </cell>
          <cell r="K589">
            <v>45909</v>
          </cell>
          <cell r="L589" t="str">
            <v>Lei nº 13.303/2016 Pregão Eletrônico Nº 90007/2025</v>
          </cell>
          <cell r="M589">
            <v>46288</v>
          </cell>
          <cell r="N589">
            <v>450</v>
          </cell>
          <cell r="O589" t="str">
            <v>EM EXECUÇÃO</v>
          </cell>
        </row>
        <row r="590">
          <cell r="A590">
            <v>10510</v>
          </cell>
          <cell r="B590" t="str">
            <v>50900.000685/2024-02</v>
          </cell>
          <cell r="C590" t="str">
            <v>Material de Expediente - aquisição de material de expediente (Itens 41, 42 e 57)</v>
          </cell>
          <cell r="E590" t="str">
            <v>Eduque &amp; Brinque Ltda</v>
          </cell>
          <cell r="F590" t="str">
            <v>12.321.127/0001-91</v>
          </cell>
          <cell r="G590" t="str">
            <v>051/2025</v>
          </cell>
          <cell r="K590">
            <v>45973</v>
          </cell>
          <cell r="L590" t="str">
            <v>Lei nº 13.303/2016 Pregão Eletrônico Nº 90007/2025</v>
          </cell>
          <cell r="M590">
            <v>46345</v>
          </cell>
          <cell r="N590">
            <v>20329.25</v>
          </cell>
          <cell r="O590" t="str">
            <v>EM EXECUÇÃO</v>
          </cell>
        </row>
        <row r="591">
          <cell r="A591">
            <v>10520</v>
          </cell>
          <cell r="B591" t="str">
            <v>50900.000685/2024-02</v>
          </cell>
          <cell r="C591" t="str">
            <v>Material de Expediente - aquisição de material de expediente (Itens 43) 
Ressalta-se que o contrato não foi assinado formalmente pelas partes.</v>
          </cell>
          <cell r="E591" t="str">
            <v>Select – Com. e Serv Ltda</v>
          </cell>
          <cell r="F591" t="str">
            <v>40.919.130/0001-47</v>
          </cell>
          <cell r="G591" t="str">
            <v>052/2025</v>
          </cell>
          <cell r="O591" t="str">
            <v>ENCERRADO</v>
          </cell>
        </row>
        <row r="592">
          <cell r="A592">
            <v>10530</v>
          </cell>
          <cell r="B592" t="str">
            <v>50900.001635/2024-34</v>
          </cell>
          <cell r="C592" t="str">
            <v>Contratação do serviço de reparo estrutural do píer petroleiro do Porto de Fortaleza/CE – Etapa 2.</v>
          </cell>
          <cell r="E592" t="str">
            <v>Concrepoxi Engenharia Ltda</v>
          </cell>
          <cell r="F592" t="str">
            <v>08.064.693/0001-98</v>
          </cell>
          <cell r="G592" t="str">
            <v>053/2025</v>
          </cell>
          <cell r="K592">
            <v>45901</v>
          </cell>
          <cell r="L592" t="str">
            <v>Lei nº 13.303/2016 Licitação CDC Nº 02/2025</v>
          </cell>
          <cell r="M592">
            <v>46273</v>
          </cell>
          <cell r="N592">
            <v>11150000</v>
          </cell>
          <cell r="O592" t="str">
            <v>EM EXECUÇÃO</v>
          </cell>
        </row>
        <row r="593">
          <cell r="A593">
            <v>10540</v>
          </cell>
          <cell r="B593" t="str">
            <v>50900.001009/2024-48</v>
          </cell>
          <cell r="C593" t="str">
            <v>Contratação de solução para modernização e expansão do sistema de videomonitoramento (CFTV) da Companhia Docas do Ceará – CDC.</v>
          </cell>
          <cell r="E593" t="str">
            <v>Eagle Soluções Tecnológicas LTDA</v>
          </cell>
          <cell r="F593" t="str">
            <v>20.794.976/0001-90</v>
          </cell>
          <cell r="G593" t="str">
            <v>054/2025</v>
          </cell>
          <cell r="K593">
            <v>45902</v>
          </cell>
          <cell r="L593" t="str">
            <v>Lei nº 13.303/2016 Pregão Eletrônico Nº 90015/2024</v>
          </cell>
          <cell r="M593" t="str">
            <v>09/09/20230</v>
          </cell>
          <cell r="N593">
            <v>40300000</v>
          </cell>
          <cell r="O593" t="str">
            <v>EM EXECUÇÃO</v>
          </cell>
        </row>
        <row r="594">
          <cell r="A594">
            <v>10541</v>
          </cell>
          <cell r="B594" t="str">
            <v>50900.001009/2024-48</v>
          </cell>
          <cell r="C594" t="str">
            <v>Contratação de solução para modernização e expansão do sistema de videomonitoramento (CFTV) da Companhia Docas do Ceará – CDC.</v>
          </cell>
          <cell r="E594" t="str">
            <v>Eagle Soluções Tecnológicas LTDA</v>
          </cell>
          <cell r="F594" t="str">
            <v>20.794.976/0001-90</v>
          </cell>
          <cell r="G594" t="str">
            <v>054/2025</v>
          </cell>
          <cell r="H594" t="str">
            <v xml:space="preserve">1º ADITIVO DE CONTRATO 54/2025
</v>
          </cell>
          <cell r="K594">
            <v>45953</v>
          </cell>
          <cell r="L594" t="str">
            <v>Lei nº 13.303/2016 Pregão Eletrônico Nº 90015/2024</v>
          </cell>
          <cell r="M594" t="str">
            <v>09/09/20230</v>
          </cell>
          <cell r="N594">
            <v>40300000</v>
          </cell>
          <cell r="O594" t="str">
            <v>EM EXECUÇÃO</v>
          </cell>
        </row>
        <row r="595">
          <cell r="A595">
            <v>10542</v>
          </cell>
          <cell r="B595" t="str">
            <v>50900.001009/2024-48</v>
          </cell>
          <cell r="C595" t="str">
            <v>Contratação de solução para modernização e expansão do sistema de videomonitoramento (CFTV) da Companhia Docas do Ceará – CDC.</v>
          </cell>
          <cell r="E595" t="str">
            <v>Eagle Soluções Tecnológicas LTDA</v>
          </cell>
          <cell r="F595" t="str">
            <v>20.794.976/0001-90</v>
          </cell>
          <cell r="G595" t="str">
            <v>054/2025</v>
          </cell>
          <cell r="H595" t="str">
            <v xml:space="preserve">2º ADITIVO DE CONTRATO 54/2025
</v>
          </cell>
          <cell r="K595">
            <v>46042</v>
          </cell>
          <cell r="L595" t="str">
            <v>Lei nº 13.303/2016 Pregão Eletrônico Nº 90015/2024</v>
          </cell>
          <cell r="M595" t="str">
            <v>09/09/20230</v>
          </cell>
          <cell r="N595">
            <v>40630546.82</v>
          </cell>
          <cell r="O595" t="str">
            <v>EM EXECUÇÃO</v>
          </cell>
        </row>
        <row r="596">
          <cell r="A596">
            <v>10550</v>
          </cell>
          <cell r="B596" t="str">
            <v>50900.001690/2023-43</v>
          </cell>
          <cell r="C596" t="str">
            <v>Serviços de mão de obra terceirizada, para prestação de serviços de apoio administrativo, em caráter subsidiário, em atividades meio, no âmbito da Companhia Docas do Ceará.</v>
          </cell>
          <cell r="E596" t="str">
            <v>Trevo Serviços e Eventos Ltda</v>
          </cell>
          <cell r="F596" t="str">
            <v>24.109.843/0001-99</v>
          </cell>
          <cell r="G596" t="str">
            <v>055/2025</v>
          </cell>
          <cell r="K596">
            <v>45904</v>
          </cell>
          <cell r="L596" t="str">
            <v>Lei nº 13.303/2016 Pregão Eletrônico Nº 90014/2025</v>
          </cell>
          <cell r="M596">
            <v>46269</v>
          </cell>
          <cell r="N596">
            <v>9006706.1999999993</v>
          </cell>
          <cell r="O596" t="str">
            <v>EM EXECUÇÃO</v>
          </cell>
        </row>
        <row r="597">
          <cell r="A597">
            <v>10551</v>
          </cell>
          <cell r="B597" t="str">
            <v>50900.001690/2023-43</v>
          </cell>
          <cell r="C597" t="str">
            <v>Serviços de mão de obra terceirizada, para prestação de serviços de apoio administrativo, em caráter subsidiário, em atividades meio, no âmbito da Companhia Docas do Ceará.</v>
          </cell>
          <cell r="E597" t="str">
            <v>Trevo Serviços e Eventos Ltda</v>
          </cell>
          <cell r="F597" t="str">
            <v>24.109.843/0001-99</v>
          </cell>
          <cell r="G597" t="str">
            <v>055/2025</v>
          </cell>
          <cell r="H597" t="str">
            <v xml:space="preserve">1º ADITIVO DE CONTRATO 55/2025
</v>
          </cell>
          <cell r="K597">
            <v>45933</v>
          </cell>
          <cell r="L597" t="str">
            <v>Lei nº 13.303/2016 Pregão Eletrônico Nº 90014/2025</v>
          </cell>
          <cell r="M597">
            <v>46269</v>
          </cell>
          <cell r="N597">
            <v>9435317.4000000004</v>
          </cell>
          <cell r="O597" t="str">
            <v>EM EXECUÇÃO</v>
          </cell>
        </row>
        <row r="598">
          <cell r="A598">
            <v>10552</v>
          </cell>
          <cell r="B598" t="str">
            <v>50900.001690/2023-43</v>
          </cell>
          <cell r="C598" t="str">
            <v>Serviços de mão de obra terceirizada, para prestação de serviços de apoio administrativo, em caráter subsidiário, em atividades meio, no âmbito da Companhia Docas do Ceará.</v>
          </cell>
          <cell r="E598" t="str">
            <v>Trevo Serviços e Eventos Ltda</v>
          </cell>
          <cell r="F598" t="str">
            <v>24.109.843/0001-99</v>
          </cell>
          <cell r="G598" t="str">
            <v>055/2025</v>
          </cell>
          <cell r="H598" t="str">
            <v xml:space="preserve">2º ADITIVO DE CONTRATO 55/2025
</v>
          </cell>
          <cell r="K598">
            <v>46057</v>
          </cell>
          <cell r="L598" t="str">
            <v>Lei nº 13.303/2016 Pregão Eletrônico Nº 90014/2025</v>
          </cell>
          <cell r="M598">
            <v>46269</v>
          </cell>
          <cell r="N598">
            <v>9873293.4000000004</v>
          </cell>
          <cell r="O598" t="str">
            <v>EM EXECUÇÃO</v>
          </cell>
        </row>
        <row r="599">
          <cell r="A599">
            <v>10560</v>
          </cell>
          <cell r="B599" t="str">
            <v>50900.000185/2025-43</v>
          </cell>
          <cell r="C599" t="str">
            <v>Contratação de Conta-Depósito Vinculada - bloqueada para movimentação, destinada a abrigar os recursos provisionados de rubricas constantes da planilha de custos e formação de preços dos contratos firmados pela CDC. 
Ressalta-se que o contrato não foi assinado formalmente pelas partes.</v>
          </cell>
          <cell r="E599" t="str">
            <v>Banco do Brasil SA</v>
          </cell>
          <cell r="F599" t="str">
            <v>-</v>
          </cell>
          <cell r="G599" t="str">
            <v>056/2025</v>
          </cell>
          <cell r="O599" t="str">
            <v>ENCERRADO</v>
          </cell>
        </row>
        <row r="600">
          <cell r="A600">
            <v>10570</v>
          </cell>
          <cell r="B600" t="str">
            <v>50900.000979/2025-15</v>
          </cell>
          <cell r="C600" t="str">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 seus dependentes e agregados.</v>
          </cell>
          <cell r="E600" t="str">
            <v>Hapvida Assistência Médica S.A.</v>
          </cell>
          <cell r="F600" t="str">
            <v>63.554.067/0001-98</v>
          </cell>
          <cell r="G600" t="str">
            <v>057/2025</v>
          </cell>
          <cell r="K600">
            <v>45918</v>
          </cell>
          <cell r="L600" t="str">
            <v xml:space="preserve">Lei 13.303/2016
art. 29, XV
 Dispensa de Licitação  </v>
          </cell>
          <cell r="M600">
            <v>46111</v>
          </cell>
          <cell r="N600">
            <v>1189145.1000000001</v>
          </cell>
          <cell r="O600" t="str">
            <v>ENCERRADO</v>
          </cell>
        </row>
        <row r="601">
          <cell r="A601">
            <v>10580</v>
          </cell>
          <cell r="B601" t="str">
            <v>50900.001294/2023-16</v>
          </cell>
          <cell r="C601" t="str">
            <v>Contratação do serviço de Limpeza e Apoio Administrativo (copeiragem, recepção, portaria, motorista e motoqueiro) para a Companhia Docas do CearáAthos Assessoria e Serviços Terceirizados Eireli</v>
          </cell>
          <cell r="E601" t="str">
            <v>Athos Assessoria e Serviços Terceirizados Eireli.    (MG)</v>
          </cell>
          <cell r="F601" t="str">
            <v>11.774.942/0001-43</v>
          </cell>
          <cell r="G601" t="str">
            <v>058/2025</v>
          </cell>
          <cell r="K601">
            <v>45912</v>
          </cell>
          <cell r="L601" t="str">
            <v>Lei nº 13.303/2016 Pregão Eletrônico Nº 90010/2025</v>
          </cell>
          <cell r="M601">
            <v>46296</v>
          </cell>
          <cell r="N601">
            <v>4705744.53</v>
          </cell>
          <cell r="O601" t="str">
            <v>EM EXECUÇÃO</v>
          </cell>
        </row>
        <row r="602">
          <cell r="A602">
            <v>10590</v>
          </cell>
          <cell r="B602" t="str">
            <v>50900.001022/2024-05</v>
          </cell>
          <cell r="C602" t="str">
            <v>Prestação de serviço de agenciamento de viagens para aquisição de passagens aéreas nacionais e internacionais, para atender as necessidades da Companhia Docas do Ceará – CDC</v>
          </cell>
          <cell r="E602" t="str">
            <v>IDEIAS TURISMO LTDA.</v>
          </cell>
          <cell r="F602" t="str">
            <v>39.847.728/0001-99</v>
          </cell>
          <cell r="G602" t="str">
            <v>059/2025</v>
          </cell>
          <cell r="K602">
            <v>45933</v>
          </cell>
          <cell r="L602" t="str">
            <v>Lei nº 13.303/2016 Pregão Eletrônico Nº 90014/2025</v>
          </cell>
          <cell r="M602">
            <v>46309</v>
          </cell>
          <cell r="N602">
            <v>2140899.6</v>
          </cell>
          <cell r="O602" t="str">
            <v>EM EXECUÇÃO</v>
          </cell>
        </row>
        <row r="603">
          <cell r="A603">
            <v>10600</v>
          </cell>
          <cell r="B603" t="str">
            <v>50900.000804/2025-08</v>
          </cell>
          <cell r="C603" t="str">
            <v>Contratação de empresa para implantação de Sistema de ERP (Enterprise Resource Planning) para a Companhia Docas do Ceará.</v>
          </cell>
          <cell r="E603" t="str">
            <v>MXM Jettax Soluções e Serviços Ltda</v>
          </cell>
          <cell r="F603" t="str">
            <v>17.778.727/0001-05</v>
          </cell>
          <cell r="G603" t="str">
            <v>060/2025</v>
          </cell>
          <cell r="K603">
            <v>45954</v>
          </cell>
          <cell r="L603" t="str">
            <v>Lei nº 13.303/2016 Licitação CDC Nº 04/2025</v>
          </cell>
          <cell r="M603">
            <v>47797</v>
          </cell>
          <cell r="N603">
            <v>8150000</v>
          </cell>
          <cell r="O603" t="str">
            <v>EM EXECUÇÃO</v>
          </cell>
        </row>
        <row r="604">
          <cell r="A604">
            <v>10610</v>
          </cell>
          <cell r="B604" t="str">
            <v>50900.001075/2025-07</v>
          </cell>
          <cell r="C604" t="str">
            <v>Serviço de elaboração de estudo técnico para avaliação do potencial crescimento de carga e impactos econômicos no Porto de Fortaleza com uma eventual implantação de malha ferroviária em bitola mista</v>
          </cell>
          <cell r="E604" t="str">
            <v>Modal Consult Projetos e Consultoria LTDA</v>
          </cell>
          <cell r="F604" t="str">
            <v>17.778.727/0001-05</v>
          </cell>
          <cell r="G604" t="str">
            <v>061/2025</v>
          </cell>
          <cell r="K604">
            <v>45953</v>
          </cell>
          <cell r="L604" t="str">
            <v xml:space="preserve">Lei 13.303/2016
art. 30, II
 Dispensa de Licitação  </v>
          </cell>
          <cell r="M604">
            <v>46052</v>
          </cell>
          <cell r="N604">
            <v>295000</v>
          </cell>
          <cell r="O604" t="str">
            <v>ENCERRADO</v>
          </cell>
        </row>
        <row r="605">
          <cell r="A605">
            <v>10620</v>
          </cell>
          <cell r="B605" t="str">
            <v>50900.000963/2025-02</v>
          </cell>
          <cell r="C605" t="str">
            <v>Contratação do serviço de Reforma e modernização da sede administrativa da Companhia Docas do Ceará (CDC) e na construção de auditório anexo</v>
          </cell>
          <cell r="E605" t="str">
            <v>Consórcio Vivace OK Reforma.</v>
          </cell>
          <cell r="F605" t="str">
            <v>18.403.031/0001-59</v>
          </cell>
          <cell r="G605" t="str">
            <v>062/2025</v>
          </cell>
          <cell r="K605">
            <v>45958</v>
          </cell>
          <cell r="L605" t="str">
            <v>Lei nº 13.303/2016 Licitação CDC Nº 05/2025</v>
          </cell>
          <cell r="M605">
            <v>46270</v>
          </cell>
          <cell r="N605">
            <v>9670260.1500000004</v>
          </cell>
          <cell r="O605" t="str">
            <v>EM EXECUÇÃO</v>
          </cell>
        </row>
        <row r="606">
          <cell r="A606">
            <v>10621</v>
          </cell>
          <cell r="B606" t="str">
            <v>50900.000963/2025-02</v>
          </cell>
          <cell r="C606" t="str">
            <v>Contratação do serviço de Reforma e modernização da sede administrativa da Companhia Docas do Ceará (CDC) e na construção de auditório anexo</v>
          </cell>
          <cell r="E606" t="str">
            <v>Consórcio Vivace OK Reforma.</v>
          </cell>
          <cell r="F606" t="str">
            <v>18.403.031/0001-59</v>
          </cell>
          <cell r="G606" t="str">
            <v>062/2025</v>
          </cell>
          <cell r="H606" t="str">
            <v xml:space="preserve">1º ADITIVO DE CONTRATO 062/2025
</v>
          </cell>
          <cell r="K606">
            <v>46134</v>
          </cell>
          <cell r="L606" t="str">
            <v>Lei nº 13.303/2016 Licitação CDC Nº 05/2025</v>
          </cell>
          <cell r="M606">
            <v>46270</v>
          </cell>
          <cell r="N606">
            <v>10596222.710000001</v>
          </cell>
          <cell r="O606" t="str">
            <v>EM EXECUÇÃO</v>
          </cell>
        </row>
        <row r="607">
          <cell r="A607">
            <v>10630</v>
          </cell>
          <cell r="B607" t="str">
            <v>50900.000764/2024-13</v>
          </cell>
          <cell r="C607" t="str">
            <v>Contratação de empresa especializada para realização de inventário patrimonial e teste de impairment, para atender as necessidades da Companhia Docas do Ceará.</v>
          </cell>
          <cell r="E607" t="str">
            <v>BIAEON Contabilidade, Consultoria Patrimonial, Avaliações e Informática Ltda.</v>
          </cell>
          <cell r="F607" t="str">
            <v>07.760.399/0001-58</v>
          </cell>
          <cell r="G607" t="str">
            <v>063/2025</v>
          </cell>
          <cell r="K607">
            <v>45973</v>
          </cell>
          <cell r="L607" t="str">
            <v>Lei nº 13.303/2016 Pregão Eletrônico Nº 90012/2025</v>
          </cell>
          <cell r="M607">
            <v>46354</v>
          </cell>
          <cell r="N607">
            <v>118999.92</v>
          </cell>
          <cell r="O607" t="str">
            <v>EM EXECUÇÃO</v>
          </cell>
        </row>
        <row r="608">
          <cell r="A608">
            <v>10640</v>
          </cell>
          <cell r="B608" t="str">
            <v>50900.001141/2025-31</v>
          </cell>
          <cell r="C608" t="str">
            <v>Contratação do "Curso de desenvolvimento de competências e liderança para colaboradores da CDC", programa de capacitação destinado aos gestores e colaboradores da Companhia Docas do Ceará (CDC) PDL</v>
          </cell>
          <cell r="E608" t="str">
            <v>Instituto Euvaldo Lodi Núcleo do Ceará.</v>
          </cell>
          <cell r="F608" t="str">
            <v>07.084.577/0001-78</v>
          </cell>
          <cell r="G608" t="str">
            <v>064/2025</v>
          </cell>
          <cell r="K608">
            <v>45971</v>
          </cell>
          <cell r="L608" t="str">
            <v xml:space="preserve">Lei 13.303/2016
art. 30, II
 Dispensa de Licitação  </v>
          </cell>
          <cell r="M608">
            <v>46152</v>
          </cell>
          <cell r="N608">
            <v>102960</v>
          </cell>
          <cell r="O608" t="str">
            <v>EM EXECUÇÃO</v>
          </cell>
        </row>
        <row r="609">
          <cell r="A609">
            <v>10650</v>
          </cell>
          <cell r="B609" t="str">
            <v>50900.001192/2025-62</v>
          </cell>
          <cell r="C609" t="str">
            <v>Contratação da participação da CDC na 20ª edição do Seminário de Logística no Agronegócio e Seminário Internacional de Logística - EXPOLOG 2025.</v>
          </cell>
          <cell r="E609" t="str">
            <v>PRÁTICA EVENTOS LTDA</v>
          </cell>
          <cell r="F609" t="str">
            <v>01.693.006/0001-54</v>
          </cell>
          <cell r="G609" t="str">
            <v>065/2025</v>
          </cell>
          <cell r="K609">
            <v>45986</v>
          </cell>
          <cell r="L609" t="str">
            <v>Art. 30, inciso II, da Lei nº 13.303/2016</v>
          </cell>
          <cell r="M609">
            <v>46017</v>
          </cell>
          <cell r="N609">
            <v>40000</v>
          </cell>
          <cell r="O609" t="str">
            <v>ENCERRADO</v>
          </cell>
        </row>
        <row r="610">
          <cell r="A610">
            <v>10660</v>
          </cell>
          <cell r="B610" t="str">
            <v>50900.001656/2024-50</v>
          </cell>
          <cell r="C610" t="str">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v>
          </cell>
          <cell r="E610" t="str">
            <v>Hapvida Assistência Médica S.A</v>
          </cell>
          <cell r="F610" t="str">
            <v>63.554.067/0001-98</v>
          </cell>
          <cell r="G610" t="str">
            <v>066/2025</v>
          </cell>
          <cell r="K610">
            <v>46006</v>
          </cell>
          <cell r="L610" t="str">
            <v>Lei nº 13.303/2016 Pregão Eletrônico Nº 90011/2025</v>
          </cell>
          <cell r="M610">
            <v>46754</v>
          </cell>
          <cell r="N610">
            <v>4999732.5599999996</v>
          </cell>
          <cell r="O610" t="str">
            <v>EM EXECUÇÃO</v>
          </cell>
        </row>
        <row r="611">
          <cell r="A611">
            <v>10670</v>
          </cell>
          <cell r="B611" t="str">
            <v>50900.001533/2025-08</v>
          </cell>
          <cell r="C611" t="str">
            <v>Contratação de Escritório de Advocacia especializado em Consultoria Tributária Estratégica, com atuação voltada à análise, planejamento e implementação de medidas – inclusive pela via judicial – visando à readequação do Regime de Apuração do PIS/COFINS, no âmbito da Companhia Docas do Ceará – CDC, bem como o reconhecimento dos efeitos da imunidade e respectiva repercussão econômica no âmbito do Imposto sobre Bens e Serviços (IBS) e Contribuição sobre Bens e Serviços (CBS) criados pela Reforma Tributária.</v>
          </cell>
          <cell r="E611" t="str">
            <v>Paes, Almeida e Albuquerque Advogados</v>
          </cell>
          <cell r="F611" t="str">
            <v>08.172.219/0001-80</v>
          </cell>
          <cell r="G611" t="str">
            <v>067/2025</v>
          </cell>
          <cell r="K611">
            <v>46013</v>
          </cell>
          <cell r="L611" t="str">
            <v xml:space="preserve">Lei 13.303/2016
art. 30, II
 Dispensa de Licitação  </v>
          </cell>
          <cell r="M611">
            <v>47181</v>
          </cell>
          <cell r="N611">
            <v>2796788.2</v>
          </cell>
          <cell r="O611" t="str">
            <v>EM EXECUÇÃO</v>
          </cell>
        </row>
        <row r="612">
          <cell r="A612">
            <v>10680</v>
          </cell>
          <cell r="B612" t="str">
            <v>50900.001496/2024-49</v>
          </cell>
          <cell r="C612" t="str">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 para a Companhia Docas do Ceará.</v>
          </cell>
          <cell r="E612" t="str">
            <v>Multicloud Digital LTDA</v>
          </cell>
          <cell r="F612" t="str">
            <v>38.410.286/0001-56</v>
          </cell>
          <cell r="G612" t="str">
            <v>068/2025</v>
          </cell>
          <cell r="K612">
            <v>46021</v>
          </cell>
          <cell r="L612" t="str">
            <v>Lei nº 13.303/2016 Pregão Eletrônico Nº 90006/2025</v>
          </cell>
          <cell r="M612">
            <v>47847</v>
          </cell>
          <cell r="N612">
            <v>21756950</v>
          </cell>
          <cell r="O612" t="str">
            <v>EM EXECUÇÃO</v>
          </cell>
        </row>
        <row r="613">
          <cell r="A613">
            <v>10690</v>
          </cell>
          <cell r="B613" t="str">
            <v>50900.0011783/2025-30</v>
          </cell>
          <cell r="C613" t="str">
            <v>Execução dos serviços remanescentes para conclusão da Obra de Acesso ao Terminal Marítimo de Passageiros (TMP) do Porto de Fortaleza.</v>
          </cell>
          <cell r="E613" t="str">
            <v>Vivace Construções e Empreendimentos Ltda</v>
          </cell>
          <cell r="F613" t="str">
            <v>18.403.031/0001-59</v>
          </cell>
          <cell r="G613" t="str">
            <v>069/2025</v>
          </cell>
          <cell r="K613">
            <v>46020</v>
          </cell>
          <cell r="L613" t="str">
            <v xml:space="preserve">Lei 13.303/2016
art. 29, XV
 Dispensa de Licitação  </v>
          </cell>
          <cell r="M613">
            <v>46201</v>
          </cell>
          <cell r="N613">
            <v>2070745.55</v>
          </cell>
          <cell r="O613" t="str">
            <v>EM EXECUÇÃO</v>
          </cell>
        </row>
        <row r="614">
          <cell r="A614">
            <v>11010</v>
          </cell>
          <cell r="B614" t="str">
            <v>50900.000581/2025-71</v>
          </cell>
          <cell r="C614" t="str">
            <v>Prestação de serviço de manutenção na infraestrutura telefônica com fornecimento de peça para o Porto de Fortaleza.</v>
          </cell>
          <cell r="E614" t="str">
            <v>SET - Serviços Especializados em Teleinformática LTDA.</v>
          </cell>
          <cell r="F614" t="str">
            <v>23.532.617/0001-53</v>
          </cell>
          <cell r="G614" t="str">
            <v>001/2026</v>
          </cell>
          <cell r="K614">
            <v>46041</v>
          </cell>
          <cell r="L614" t="str">
            <v>Art. 29, inciso I, da Lei nº 13.303/2016</v>
          </cell>
          <cell r="M614">
            <v>46773</v>
          </cell>
          <cell r="N614">
            <v>33360</v>
          </cell>
          <cell r="O614" t="str">
            <v>EM EXECUÇÃO</v>
          </cell>
        </row>
        <row r="615">
          <cell r="A615">
            <v>11020</v>
          </cell>
          <cell r="B615" t="str">
            <v>50900.001601/2024-40</v>
          </cell>
          <cell r="C615" t="str">
            <v>Contratação de empresa na prestação de serviços em Manutenção civil e predial no Porto de Fortaleza</v>
          </cell>
          <cell r="E615" t="str">
            <v>PHD Construções e Serviços Ltda</v>
          </cell>
          <cell r="F615" t="str">
            <v>06.960.687/0001-93</v>
          </cell>
          <cell r="G615" t="str">
            <v>002/2026</v>
          </cell>
          <cell r="K615">
            <v>46029</v>
          </cell>
          <cell r="L615" t="str">
            <v>Lei nº 13.303/2016 Pregão Eletrônico Nº 90017/2025</v>
          </cell>
          <cell r="M615">
            <v>46030</v>
          </cell>
          <cell r="N615">
            <v>9424046.8599999994</v>
          </cell>
          <cell r="O615" t="str">
            <v>ENCERRADO</v>
          </cell>
        </row>
        <row r="616">
          <cell r="A616">
            <v>11030</v>
          </cell>
          <cell r="B616" t="str">
            <v>50900.000406/2025-83</v>
          </cell>
          <cell r="C616" t="str">
            <v>Contratação de empresa especializada para fornecimento de painéis metálicos, placas UHMW e acessórios para defensas portuárias</v>
          </cell>
          <cell r="E616" t="str">
            <v>Copabo Infraestrutura Marítima Ltda</v>
          </cell>
          <cell r="F616" t="str">
            <v>02.406.691/0010-44</v>
          </cell>
          <cell r="G616" t="str">
            <v>003/2026</v>
          </cell>
          <cell r="K616">
            <v>46057</v>
          </cell>
          <cell r="L616" t="str">
            <v>Lei nº 13.303/2016</v>
          </cell>
          <cell r="M616">
            <v>46520</v>
          </cell>
          <cell r="N616">
            <v>2591640</v>
          </cell>
          <cell r="O616" t="str">
            <v>EM EXECUÇÃO</v>
          </cell>
        </row>
        <row r="617">
          <cell r="A617">
            <v>11040</v>
          </cell>
          <cell r="B617" t="str">
            <v>50900.000973/2025-30</v>
          </cell>
          <cell r="C617" t="str">
            <v>contratação do serviço de Reforma e modernização do Núcleo Especial de Polícia Marítima (NEPOM) da Companhia Docas do Ceará</v>
          </cell>
          <cell r="E617" t="str">
            <v>PRIMUS CONSTRUÇÕES E SERVIÇOS LTDA</v>
          </cell>
          <cell r="F617" t="str">
            <v>44.546.744/0001-81</v>
          </cell>
          <cell r="G617" t="str">
            <v>004/2026</v>
          </cell>
          <cell r="K617">
            <v>46050</v>
          </cell>
          <cell r="L617" t="str">
            <v>Lei 13.303/2016
Licitalçao CDC - 07/2025</v>
          </cell>
          <cell r="M617">
            <v>46295</v>
          </cell>
          <cell r="N617">
            <v>1100000</v>
          </cell>
          <cell r="O617" t="str">
            <v>EM EXECUÇÃO</v>
          </cell>
        </row>
        <row r="618">
          <cell r="A618">
            <v>11050</v>
          </cell>
          <cell r="B618" t="str">
            <v>50900.000249/2025-14</v>
          </cell>
          <cell r="C618" t="str">
            <v>Contratação de empresa especializada na prestação de serviços de seguro de responsabilidade civil e de acidentes pessoais para usuários e/ou terceiros, nos locais sob responsabilidade da Companhia Docas do Ceará,</v>
          </cell>
          <cell r="E618" t="str">
            <v>AIG SEGUROS BRASIL S.A</v>
          </cell>
          <cell r="F618" t="str">
            <v>33.040.981/0001-50</v>
          </cell>
          <cell r="G618" t="str">
            <v>005/2026</v>
          </cell>
          <cell r="K618">
            <v>46064</v>
          </cell>
          <cell r="L618" t="str">
            <v>Lei nº 13.303/2016 Pregão Eletrônico Nº 90025/2024</v>
          </cell>
          <cell r="M618">
            <v>46588</v>
          </cell>
          <cell r="N618">
            <v>60000</v>
          </cell>
          <cell r="O618" t="str">
            <v>EM EXECUÇÃO</v>
          </cell>
        </row>
        <row r="619">
          <cell r="A619">
            <v>11060</v>
          </cell>
          <cell r="B619" t="str">
            <v>50900.001770/2025-61</v>
          </cell>
          <cell r="C619" t="str">
            <v>Contratação de empresa prestadora do serviço especializado de elaboração de projeto de implementação do sistema de proteção das subestações de média tensão SE1 e SE3 do Porto de Fortaleza</v>
          </cell>
          <cell r="E619" t="str">
            <v>FARTEC GESTÃO PROJETOS LTDA</v>
          </cell>
          <cell r="F619" t="str">
            <v>09.420.985/0001-89</v>
          </cell>
          <cell r="G619" t="str">
            <v>006/2026</v>
          </cell>
          <cell r="K619">
            <v>46058</v>
          </cell>
          <cell r="L619" t="str">
            <v>Art. 29, inciso I, da Lei nº 13.303/2016</v>
          </cell>
          <cell r="M619">
            <v>46179</v>
          </cell>
          <cell r="N619">
            <v>117500.6</v>
          </cell>
          <cell r="O619" t="str">
            <v>EM EXECUÇÃO</v>
          </cell>
        </row>
        <row r="620">
          <cell r="A620">
            <v>11070</v>
          </cell>
          <cell r="B620" t="str">
            <v>50900.000484/2025-88</v>
          </cell>
          <cell r="C620" t="str">
            <v>Contratação do serviço de manutenção preventiva e corretiva das Balanças Rodoferroviárias da Companhia Docas do Ceará</v>
          </cell>
          <cell r="E620" t="str">
            <v>IMPERIUM COMÉRCIO E SERVIÇOS DE MEDIÇÃO E INSTRUMENTAÇÃO LTDA</v>
          </cell>
          <cell r="F620" t="str">
            <v>17.450.944/0001-63</v>
          </cell>
          <cell r="G620" t="str">
            <v>007/2026</v>
          </cell>
          <cell r="K620">
            <v>46064</v>
          </cell>
          <cell r="L620" t="str">
            <v>Lei nº 13.303/2016 Pregão Eletrônico Nº 90021/2024</v>
          </cell>
          <cell r="M620">
            <v>46806</v>
          </cell>
          <cell r="N620">
            <v>230000</v>
          </cell>
          <cell r="O620" t="str">
            <v>EM EXECUÇÃO</v>
          </cell>
        </row>
        <row r="621">
          <cell r="A621">
            <v>11080</v>
          </cell>
          <cell r="B621" t="str">
            <v>50900.000083/2023-66</v>
          </cell>
          <cell r="C621" t="str">
            <v>Aquisição de uniformes (vestuário) e acessórios para a Guarda Portuária do Porto de Fortaleza (GRUPO 1 - Calça Tática, Camisa e Sutache)</v>
          </cell>
          <cell r="E621" t="str">
            <v>Dominus Uniformes Indústria e Comércio LTDA</v>
          </cell>
          <cell r="F621" t="str">
            <v>12.466.487/0001-81</v>
          </cell>
          <cell r="G621" t="str">
            <v>008/2026</v>
          </cell>
          <cell r="K621">
            <v>46062</v>
          </cell>
          <cell r="L621" t="str">
            <v>Lei nº 13.303/2016 Pregão Eletrônico Nº 90007/2024</v>
          </cell>
          <cell r="M621">
            <v>46176</v>
          </cell>
          <cell r="N621">
            <v>32716.86</v>
          </cell>
          <cell r="O621" t="str">
            <v>EM EXECUÇÃO</v>
          </cell>
        </row>
        <row r="622">
          <cell r="A622">
            <v>11090</v>
          </cell>
          <cell r="B622" t="str">
            <v>50900.001347/2025-61</v>
          </cell>
          <cell r="C622" t="str">
            <v>Contratação de empresa para serviços de Reparo da coberta do Armazém C5 do Porto de Fortaleza</v>
          </cell>
          <cell r="E622" t="str">
            <v>OK Empreendimentos Construções e Serviços Ltda.</v>
          </cell>
          <cell r="F622" t="str">
            <v>08.642.026/0001-45</v>
          </cell>
          <cell r="G622" t="str">
            <v>009/2026</v>
          </cell>
          <cell r="K622">
            <v>46062</v>
          </cell>
          <cell r="L622" t="str">
            <v>Art. 29, inciso I, da Lei nº 13.303/2016</v>
          </cell>
          <cell r="M622">
            <v>46184</v>
          </cell>
          <cell r="N622">
            <v>85425.98</v>
          </cell>
          <cell r="O622" t="str">
            <v>EM EXECUÇÃO</v>
          </cell>
        </row>
        <row r="623">
          <cell r="A623">
            <v>11110</v>
          </cell>
          <cell r="B623" t="str">
            <v>50900.001608/2024-61</v>
          </cell>
          <cell r="C623" t="str">
            <v>Aquisição de equipamentos de proteção individual e coletiva, para uso dos empregados da Companhia Docas do Ceará (Itens 16)</v>
          </cell>
          <cell r="E623" t="str">
            <v>58.497.030 Natanael Gomes Izidro</v>
          </cell>
          <cell r="F623" t="str">
            <v>58.497.030/0001-35</v>
          </cell>
          <cell r="G623" t="str">
            <v>010/2026</v>
          </cell>
          <cell r="K623">
            <v>46072</v>
          </cell>
          <cell r="L623" t="str">
            <v>Lei nº 13.303/2016</v>
          </cell>
          <cell r="M623">
            <v>46511</v>
          </cell>
          <cell r="N623">
            <v>5640</v>
          </cell>
          <cell r="O623" t="str">
            <v>EM EXECUÇÃO</v>
          </cell>
        </row>
        <row r="624">
          <cell r="A624">
            <v>11111</v>
          </cell>
          <cell r="B624" t="str">
            <v>50900.001608/2024-61</v>
          </cell>
          <cell r="C624" t="str">
            <v>Aquisição de equipamentos de proteção individual e coletiva, para uso dos empregados da Companhia Docas do Ceará (Itens 13, 14 e 15)</v>
          </cell>
          <cell r="E624" t="str">
            <v>Comercial EJM Medservice LTDA</v>
          </cell>
          <cell r="F624" t="str">
            <v>13.395.341/0001-55</v>
          </cell>
          <cell r="G624" t="str">
            <v>011/2026</v>
          </cell>
          <cell r="K624">
            <v>46113</v>
          </cell>
          <cell r="L624" t="str">
            <v>Lei nº 13.303/2016</v>
          </cell>
          <cell r="N624">
            <v>7253.6</v>
          </cell>
          <cell r="O624" t="str">
            <v>ENCERRADO</v>
          </cell>
        </row>
        <row r="625">
          <cell r="A625">
            <v>11112</v>
          </cell>
          <cell r="B625" t="str">
            <v>50900.001608/2024-61</v>
          </cell>
          <cell r="C625" t="str">
            <v>Aquisição de equipamentos de proteção individual e coletiva, para uso dos empregados da Companhia Docas do Ceará (Itens 9 e 11)</v>
          </cell>
          <cell r="E625" t="str">
            <v>Mirante Produtos Náuticos LTDA – EPP.</v>
          </cell>
          <cell r="F625" t="str">
            <v>26.396.840/0001-09</v>
          </cell>
          <cell r="G625" t="str">
            <v>012/2026</v>
          </cell>
          <cell r="K625">
            <v>46136</v>
          </cell>
          <cell r="L625" t="str">
            <v>Lei nº 13.303/2016</v>
          </cell>
          <cell r="N625">
            <v>5448</v>
          </cell>
          <cell r="O625" t="str">
            <v>ENCERRADO</v>
          </cell>
        </row>
        <row r="626">
          <cell r="A626">
            <v>11113</v>
          </cell>
          <cell r="B626" t="str">
            <v>50900.001608/2024-61</v>
          </cell>
          <cell r="C626" t="str">
            <v>Aquisição de equipamentos de proteção individual e coletiva, para uso dos empregados da Companhia Docas do Ceará (Item 8)</v>
          </cell>
          <cell r="E626" t="str">
            <v>F M B COMERCIAL LTDA</v>
          </cell>
          <cell r="F626" t="str">
            <v>58.502.413/0001-54</v>
          </cell>
          <cell r="G626" t="str">
            <v>013/2026</v>
          </cell>
          <cell r="K626">
            <v>46083</v>
          </cell>
          <cell r="L626" t="str">
            <v>Lei nº 13.303/2016</v>
          </cell>
          <cell r="M626">
            <v>46476</v>
          </cell>
          <cell r="N626">
            <v>5640</v>
          </cell>
          <cell r="O626" t="str">
            <v>EM EXECUÇÃO</v>
          </cell>
        </row>
        <row r="627">
          <cell r="A627">
            <v>11114</v>
          </cell>
          <cell r="B627" t="str">
            <v>50900.001608/2024-61</v>
          </cell>
          <cell r="C627" t="str">
            <v>Aquisição de equipamentos de proteção individual e coletiva, para uso dos empregados da Companhia Docas do Ceará (Item 10)</v>
          </cell>
          <cell r="E627" t="str">
            <v>55.593.835 Natália de Fátima Siqueira Melo- ME</v>
          </cell>
          <cell r="F627" t="str">
            <v>55.593.835/0001-94</v>
          </cell>
          <cell r="G627" t="str">
            <v>014/2026</v>
          </cell>
          <cell r="K627">
            <v>46072</v>
          </cell>
          <cell r="L627" t="str">
            <v>Lei nº 13.303/2016 Pregão Eletrônico Nº 90018/2025</v>
          </cell>
          <cell r="M627">
            <v>46470</v>
          </cell>
          <cell r="N627">
            <v>2115.9</v>
          </cell>
          <cell r="O627" t="str">
            <v>EM EXECUÇÃO</v>
          </cell>
        </row>
        <row r="628">
          <cell r="A628">
            <v>11115</v>
          </cell>
          <cell r="B628" t="str">
            <v>50900.001608/2024-61</v>
          </cell>
          <cell r="C628" t="str">
            <v>Aquisição de equipamentos de proteção individual e coletiva, para uso dos empregados da Companhia Docas do Ceará (Itens 1 e 12)</v>
          </cell>
          <cell r="E628" t="str">
            <v>L. de Nardin LTDA - ME.</v>
          </cell>
          <cell r="F628" t="str">
            <v>47.363.565/0001-05</v>
          </cell>
          <cell r="G628" t="str">
            <v>015/2026</v>
          </cell>
          <cell r="K628">
            <v>46072</v>
          </cell>
          <cell r="L628" t="str">
            <v>Lei nº 13.303/2016 Pregão Eletrônico Nº 90018/2025</v>
          </cell>
          <cell r="N628">
            <v>8148</v>
          </cell>
          <cell r="O628" t="str">
            <v>ENCERRADO</v>
          </cell>
        </row>
        <row r="629">
          <cell r="A629">
            <v>11116</v>
          </cell>
          <cell r="B629" t="str">
            <v>50900.001608/2024-61</v>
          </cell>
          <cell r="C629" t="str">
            <v>Aquisição de equipamentos de proteção individual e coletiva, para uso dos empregados da Companhia Docas do Ceará (Itens 2, 3, 4, 5 e 7)</v>
          </cell>
          <cell r="E629" t="str">
            <v>L &amp; E Material de Construção LTDA.</v>
          </cell>
          <cell r="F629" t="str">
            <v>23.523.530/0003-81</v>
          </cell>
          <cell r="G629" t="str">
            <v>016/2026</v>
          </cell>
          <cell r="K629">
            <v>46105</v>
          </cell>
          <cell r="L629" t="str">
            <v>Lei nº 13.303/2016 Pregão Eletrônico Nº 90018/2025</v>
          </cell>
          <cell r="M629">
            <v>46483</v>
          </cell>
          <cell r="N629">
            <v>8356.2000000000007</v>
          </cell>
          <cell r="O629" t="str">
            <v>EM EXECUÇÃO</v>
          </cell>
        </row>
        <row r="630">
          <cell r="A630">
            <v>11117</v>
          </cell>
          <cell r="B630" t="str">
            <v>50900.000775/2025-76</v>
          </cell>
          <cell r="C630" t="str">
            <v>Contratação de empresa especializada na prestação de serviços laboratoriais para análise físico-química e bacteriológica, atestando a qualidade da água utilizada pela Companhia Docas do Ceará</v>
          </cell>
          <cell r="E630" t="str">
            <v>TSA Laboratórios Ltda</v>
          </cell>
          <cell r="F630" t="str">
            <v>18.962.841/0001-45</v>
          </cell>
          <cell r="G630" t="str">
            <v>017/2026</v>
          </cell>
          <cell r="K630">
            <v>46092</v>
          </cell>
          <cell r="L630" t="str">
            <v>Lei nº 13.303/2016 Pregão Eletrônico Nº 90024/2025</v>
          </cell>
          <cell r="M630">
            <v>46504</v>
          </cell>
          <cell r="N630">
            <v>33000</v>
          </cell>
          <cell r="O630" t="str">
            <v>EM EXECUÇÃO</v>
          </cell>
        </row>
        <row r="631">
          <cell r="A631">
            <v>11118</v>
          </cell>
          <cell r="B631" t="str">
            <v>50900.001420/2025-02</v>
          </cell>
          <cell r="C631" t="str">
            <v>contratação de empresa para prestação de serviço de certificação digital para atender as necessidades da CDC</v>
          </cell>
          <cell r="E631" t="str">
            <v>AR RP CERTIFICACAO DIGITAL LTDA</v>
          </cell>
          <cell r="F631" t="str">
            <v>21.308.480/0001-22</v>
          </cell>
          <cell r="G631" t="str">
            <v>018/2026</v>
          </cell>
          <cell r="K631">
            <v>46097</v>
          </cell>
          <cell r="L631" t="str">
            <v>Dispensa de licitação - Valor</v>
          </cell>
          <cell r="M631">
            <v>46477</v>
          </cell>
          <cell r="N631">
            <v>2040</v>
          </cell>
          <cell r="O631" t="str">
            <v>EM EXECUÇÃO</v>
          </cell>
        </row>
        <row r="632">
          <cell r="A632">
            <v>11119</v>
          </cell>
          <cell r="B632" t="str">
            <v>50900.001411/2024-22</v>
          </cell>
          <cell r="C632" t="str">
            <v>contratação de empresa especializada na elaboração de Projeto complementar para infraestrutura do sistema de combate a incêndio, detecção e alarme e Sistema de Proteção Contra Descargas Elétricas - SPDA do Porto de Fortaleza, com aprovação do Corpo de Bombeiros do Ceará, para a Companhia Docas do Ceará</v>
          </cell>
          <cell r="E632" t="str">
            <v>PLUG Engenharia e Consultoria em Projetos Ltda</v>
          </cell>
          <cell r="F632" t="str">
            <v>31.796.051/0001-03</v>
          </cell>
          <cell r="G632" t="str">
            <v>019/2026</v>
          </cell>
          <cell r="K632">
            <v>46105</v>
          </cell>
          <cell r="L632" t="str">
            <v>Lei nº 13.303/2016 Pregão Eletrônico Nº 90022/2025</v>
          </cell>
          <cell r="M632">
            <v>46258</v>
          </cell>
          <cell r="N632">
            <v>180000</v>
          </cell>
          <cell r="O632" t="str">
            <v>EM EXECUÇÃO</v>
          </cell>
        </row>
        <row r="633">
          <cell r="A633">
            <v>11220</v>
          </cell>
          <cell r="B633" t="str">
            <v>50900.000972/2025-95</v>
          </cell>
          <cell r="C633" t="str">
            <v>Contratação de empresa para fornecimento e instalação de 02 (duas) portas seccionadas de doca para a câmara frigorífica da Companhia Docas do Ceará.</v>
          </cell>
          <cell r="E633" t="str">
            <v>ARL Soluções Ltda</v>
          </cell>
          <cell r="F633" t="str">
            <v>43.170.261/0001-62</v>
          </cell>
          <cell r="G633" t="str">
            <v>020/2026</v>
          </cell>
          <cell r="K633">
            <v>46134</v>
          </cell>
          <cell r="L633" t="str">
            <v>Art. 29, inciso I, da Lei nº 13.303/2016</v>
          </cell>
          <cell r="M633">
            <v>46307</v>
          </cell>
          <cell r="N633">
            <v>34000</v>
          </cell>
          <cell r="O633" t="str">
            <v>EM EXECUÇÃO</v>
          </cell>
        </row>
        <row r="634">
          <cell r="A634">
            <v>11221</v>
          </cell>
          <cell r="B634" t="str">
            <v>50900.000104/2026-96</v>
          </cell>
          <cell r="C634" t="str">
            <v>Prestação do serviço de construção de uma Guarita Portuária na via de acesso ao Terminal de Marítimo do Porto de Fortaleza</v>
          </cell>
          <cell r="E634" t="str">
            <v>Vivace Construções e Empreendimentos Ltda</v>
          </cell>
          <cell r="F634" t="str">
            <v>18.403.031/0001-59</v>
          </cell>
          <cell r="G634" t="str">
            <v>021/2026</v>
          </cell>
          <cell r="K634">
            <v>46135</v>
          </cell>
          <cell r="L634" t="str">
            <v>Art. 29, inciso I, da Lei nº 13.303/2016</v>
          </cell>
          <cell r="M634">
            <v>46260</v>
          </cell>
          <cell r="N634">
            <v>78851.899999999994</v>
          </cell>
          <cell r="O634" t="str">
            <v>EM EXECUÇÃO</v>
          </cell>
        </row>
        <row r="635">
          <cell r="A635">
            <v>11222</v>
          </cell>
          <cell r="B635" t="str">
            <v>50900.000901/2024-10</v>
          </cell>
          <cell r="C635" t="str">
            <v>Sistema Eletrônico de Licitações.</v>
          </cell>
          <cell r="E635" t="str">
            <v>Banco do Brasil S.A.</v>
          </cell>
          <cell r="F635" t="str">
            <v>00.000.000/0001-91</v>
          </cell>
          <cell r="G635" t="str">
            <v>022/2026</v>
          </cell>
          <cell r="K635">
            <v>46129</v>
          </cell>
          <cell r="L635" t="str">
            <v>Art. 29, inciso II, da Lei nº 13.303/2016</v>
          </cell>
          <cell r="M635">
            <v>47955</v>
          </cell>
          <cell r="N635">
            <v>25000</v>
          </cell>
          <cell r="O635" t="str">
            <v>EM EXECUÇÃO</v>
          </cell>
        </row>
        <row r="636">
          <cell r="A636">
            <v>11223</v>
          </cell>
          <cell r="B636" t="str">
            <v>50900.000292/2026-52</v>
          </cell>
          <cell r="C636" t="str">
            <v>Contratação do Serviço de Medicina Ocupacional (ASO e PCMSO) para atendimento aos empregados da CDC.</v>
          </cell>
          <cell r="E636" t="str">
            <v>V Saúde Ocupacional Ltda</v>
          </cell>
          <cell r="F636" t="str">
            <v>01.608.829/0001-34</v>
          </cell>
          <cell r="G636" t="str">
            <v>023/2026</v>
          </cell>
          <cell r="K636">
            <v>46127</v>
          </cell>
          <cell r="L636" t="str">
            <v>Art. 29, inciso I, da Lei nº 13.303/2016</v>
          </cell>
          <cell r="M636">
            <v>46312</v>
          </cell>
          <cell r="N636">
            <v>3600</v>
          </cell>
          <cell r="O636" t="str">
            <v>EM EXECUÇÃO</v>
          </cell>
        </row>
        <row r="637">
          <cell r="A637">
            <v>11224</v>
          </cell>
          <cell r="B637" t="str">
            <v>50900.001439/2024-60</v>
          </cell>
          <cell r="C637" t="str">
            <v>Fornecimento e a instalação de 01 (um) sistema de iluminação, com projetores de LED, incluindo o sistema de automação, para atender a Companhia Docas do Ceará.</v>
          </cell>
          <cell r="E637" t="str">
            <v>Consórcio Integrado CDC, constituído pelas empresas Fip Engenharia Elétrica Ltda e A.R.Z. Industria de Luminarias e Energias Renovaveis Ltda</v>
          </cell>
          <cell r="F637" t="str">
            <v>26.736.376/0001-52</v>
          </cell>
          <cell r="G637" t="str">
            <v>024/2026</v>
          </cell>
          <cell r="K637">
            <v>46129</v>
          </cell>
          <cell r="L637" t="str">
            <v>Lei nº 13.303/2016 Pregão Eletrônico Nº 90023/2025</v>
          </cell>
          <cell r="M637">
            <v>46382</v>
          </cell>
          <cell r="N637">
            <v>7075000</v>
          </cell>
          <cell r="O637" t="str">
            <v>EM EXECUÇÃO</v>
          </cell>
        </row>
        <row r="659">
          <cell r="B659" t="str">
            <v>50900.000621/2022-31</v>
          </cell>
          <cell r="C659" t="str">
            <v>LOCAÇÃO DE SOLUÇÃO DE OCR, COM RECONHECIMENTO PLACAS AUTOMOTIVAS (LPR), CÓDIGOS DE CONTAINERS (CCR), INTEGRÁVEL AO SISTEMA DE CONTROLE DE ACESSO PORTUÁRIO DA COMPANHIA DOCAS DO CEARÁ – SISPORT</v>
          </cell>
          <cell r="D659" t="str">
            <v>26.784.3005.15QU.0023 - MELHORIA DA INFRAESTRUTURA E DA OPERAÇÃO PORTUARIA E 26.784.3005.143A.0023 - ADEQUAÇÃO DE INSTALAÇÃO DE INSTALAÇÕES GERAIS E DE SUPRIMENTOS NO  PORTO DE FORTALEZA</v>
          </cell>
          <cell r="E659" t="str">
            <v>IPORT SOLUTIONS S.A</v>
          </cell>
          <cell r="G659" t="str">
            <v>30/2022</v>
          </cell>
          <cell r="I659" t="str">
            <v>DIEGEP</v>
          </cell>
          <cell r="L659" t="str">
            <v xml:space="preserve">Lei 13.303/2016
arT. 29, XV
 Dispensa de Licitação  Emergencial </v>
          </cell>
          <cell r="O659" t="str">
            <v>ENCERRADO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ções para unificar"/>
      <sheetName val="Contratos"/>
      <sheetName val="Publicação (Não alterar aqui)"/>
    </sheetNames>
    <sheetDataSet>
      <sheetData sheetId="0"/>
      <sheetData sheetId="1">
        <row r="1">
          <cell r="A1" t="str">
            <v>ORDEM</v>
          </cell>
          <cell r="B1" t="str">
            <v>Nº PROCESSO</v>
          </cell>
          <cell r="C1" t="str">
            <v>OBJETO</v>
          </cell>
          <cell r="D1" t="str">
            <v>RUBRICA 1</v>
          </cell>
          <cell r="E1" t="str">
            <v>FORNECEDOR</v>
          </cell>
          <cell r="F1" t="str">
            <v>CNPJ FORNECEDOR</v>
          </cell>
          <cell r="G1" t="str">
            <v>CONTRATO</v>
          </cell>
          <cell r="H1" t="str">
            <v>ADITIVO</v>
          </cell>
          <cell r="I1" t="str">
            <v>DIRETORIA</v>
          </cell>
          <cell r="J1" t="str">
            <v>COORDENAÇÃO</v>
          </cell>
          <cell r="K1" t="str">
            <v>ASSINATURA</v>
          </cell>
          <cell r="L1" t="str">
            <v>MODALIDADE</v>
          </cell>
          <cell r="M1" t="str">
            <v>VENCIMENTO</v>
          </cell>
          <cell r="N1" t="str">
            <v>VALOR (R$)</v>
          </cell>
          <cell r="O1" t="str">
            <v>STATUS</v>
          </cell>
        </row>
        <row r="2">
          <cell r="A2">
            <v>1204</v>
          </cell>
          <cell r="B2" t="str">
            <v>50900.000147/2021-67 20160179</v>
          </cell>
          <cell r="C2" t="str">
            <v>PRESTAÇÃO DE SERVIÇO DE MANUTENÇÃO E SUPORTE COM AÇÃO PREVENTIVA E/OU CORRETIVA DO SISTEMA DE TELEFONIA DA CDC</v>
          </cell>
          <cell r="D2" t="str">
            <v xml:space="preserve">2.205.900.000 - OUTROS SERVIÇOS DE TERCEIROS </v>
          </cell>
          <cell r="E2" t="str">
            <v>SET - SERVIÇOS ESPECIALIZADOS EM TELEINFORMÁTICA LTDA - EPP</v>
          </cell>
          <cell r="F2" t="str">
            <v>23.532.617/0001-53</v>
          </cell>
          <cell r="G2" t="str">
            <v>20/2016</v>
          </cell>
          <cell r="H2" t="str">
            <v>4º ADITIVO
20/2016</v>
          </cell>
          <cell r="I2" t="str">
            <v>DIEGEP</v>
          </cell>
          <cell r="J2" t="str">
            <v>CODMEM</v>
          </cell>
          <cell r="K2">
            <v>43964</v>
          </cell>
          <cell r="L2" t="str">
            <v>Lei 8.666/93 
PE Nº 005/2016</v>
          </cell>
          <cell r="M2">
            <v>44370</v>
          </cell>
          <cell r="N2">
            <v>39000</v>
          </cell>
          <cell r="O2" t="str">
            <v>ENCERRADO</v>
          </cell>
        </row>
        <row r="3">
          <cell r="A3">
            <v>1256</v>
          </cell>
          <cell r="B3" t="str">
            <v>50900.000163/2020-13 20160643</v>
          </cell>
          <cell r="C3" t="str">
            <v>GERENCIAMENTO CONTROLE E AQUISIÇÃO DE COMBUSTÍVEIS</v>
          </cell>
          <cell r="D3" t="str">
            <v xml:space="preserve">2.290.070.000 ‐ TRANSPORTE </v>
          </cell>
          <cell r="E3" t="str">
            <v>TICKET - SOLUÇÕES HDFGT S/A</v>
          </cell>
          <cell r="F3" t="str">
            <v>03.506.307/0001-57</v>
          </cell>
          <cell r="G3" t="str">
            <v>25/2016</v>
          </cell>
          <cell r="H3" t="str">
            <v>6º ADITIVO AO CONTRATO 25/2016</v>
          </cell>
          <cell r="I3" t="str">
            <v>DIAFIN</v>
          </cell>
          <cell r="J3" t="str">
            <v>COADMI</v>
          </cell>
          <cell r="K3">
            <v>44050</v>
          </cell>
          <cell r="L3" t="str">
            <v>Lei 8.666/93 Ata de Registro de Preços 129/2015</v>
          </cell>
          <cell r="M3">
            <v>44415</v>
          </cell>
          <cell r="N3">
            <v>70000</v>
          </cell>
          <cell r="O3" t="str">
            <v>ENCERRADO</v>
          </cell>
        </row>
        <row r="4">
          <cell r="A4">
            <v>1315</v>
          </cell>
          <cell r="B4" t="str">
            <v>50900.000327/2020-68 20160644</v>
          </cell>
          <cell r="C4" t="str">
            <v>MANUTENÇÃO CORRETIVA E PREVENTIVA DE VEÍCULOS</v>
          </cell>
          <cell r="D4" t="str">
            <v xml:space="preserve">2.205.900.000 ‐ OUTROS SERVIÇOS DE TERCEIROS </v>
          </cell>
          <cell r="E4" t="str">
            <v>TICKET - SOLUÇÕES HDFGT S/A</v>
          </cell>
          <cell r="F4" t="str">
            <v>03.506.307/0001-57</v>
          </cell>
          <cell r="G4" t="str">
            <v>31/2016</v>
          </cell>
          <cell r="H4" t="str">
            <v>5º ADITIVO AO CONTRATO
031/2016</v>
          </cell>
          <cell r="I4" t="str">
            <v>DIAFIN</v>
          </cell>
          <cell r="J4" t="str">
            <v>COADMI</v>
          </cell>
          <cell r="K4">
            <v>43720</v>
          </cell>
          <cell r="L4" t="str">
            <v>Lei 8.666/93 Ata de Registro de Preços 006/2016</v>
          </cell>
          <cell r="M4">
            <v>44086</v>
          </cell>
          <cell r="N4">
            <v>154000</v>
          </cell>
          <cell r="O4" t="str">
            <v>ENCERRADO</v>
          </cell>
        </row>
        <row r="5">
          <cell r="A5">
            <v>1316</v>
          </cell>
          <cell r="B5" t="str">
            <v>50900.000327/2020-68 20160644</v>
          </cell>
          <cell r="C5" t="str">
            <v>MANUTENÇÃO CORRETIVA E PREVENTIVA DE VEÍCULOS</v>
          </cell>
          <cell r="D5" t="str">
            <v xml:space="preserve">2.290.070.000 ‐ TRANSPORTE </v>
          </cell>
          <cell r="E5" t="str">
            <v>TICKET - SOLUÇÕES HDFGT S/A</v>
          </cell>
          <cell r="F5" t="str">
            <v>03.506.307/0001-57</v>
          </cell>
          <cell r="G5" t="str">
            <v>31/2016</v>
          </cell>
          <cell r="H5" t="str">
            <v>6º ADITIVO AO CONTRATO
031/2016</v>
          </cell>
          <cell r="I5" t="str">
            <v>DIAFIN</v>
          </cell>
          <cell r="J5" t="str">
            <v>COADMI</v>
          </cell>
          <cell r="K5">
            <v>44085</v>
          </cell>
          <cell r="L5" t="str">
            <v>Lei 8.666/93 Ata de Registro de Preços 006/2016</v>
          </cell>
          <cell r="M5">
            <v>44451</v>
          </cell>
          <cell r="N5">
            <v>50000</v>
          </cell>
          <cell r="O5" t="str">
            <v>ENCERRADO</v>
          </cell>
        </row>
        <row r="6">
          <cell r="A6">
            <v>1384</v>
          </cell>
          <cell r="B6" t="str">
            <v>50900.000252/2021-04 20161382
20160194</v>
          </cell>
          <cell r="C6" t="str">
            <v>MANUTENÇÃO DA INFRAESTRUTURA DO PORTO DE FORTALEZA</v>
          </cell>
          <cell r="D6" t="str">
            <v xml:space="preserve">2.205.900.000 - OUTROS SERVIÇOS DE TERCEIROS </v>
          </cell>
          <cell r="E6" t="str">
            <v>L RABELO ENGENHARIA LTDA</v>
          </cell>
          <cell r="F6" t="str">
            <v>13.562.543/0001-44</v>
          </cell>
          <cell r="G6" t="str">
            <v>38/2016</v>
          </cell>
          <cell r="H6" t="str">
            <v>4º ADITIVO AO CONTRATO
038/2016</v>
          </cell>
          <cell r="I6" t="str">
            <v>DIEGEP</v>
          </cell>
          <cell r="J6" t="str">
            <v>CODINF</v>
          </cell>
          <cell r="K6">
            <v>43773</v>
          </cell>
          <cell r="L6" t="str">
            <v>Lei 8.666/93 
CONCORRêNCIA Nº002/2016</v>
          </cell>
          <cell r="M6">
            <v>44141</v>
          </cell>
          <cell r="N6">
            <v>2141649.09</v>
          </cell>
          <cell r="O6" t="str">
            <v>ENCERRADO</v>
          </cell>
        </row>
        <row r="7">
          <cell r="A7">
            <v>1385</v>
          </cell>
          <cell r="B7" t="str">
            <v>50900.000252/2021-04 20160194-1001</v>
          </cell>
          <cell r="C7" t="str">
            <v>MANUTENÇÃO DA INFRAESTRUTURA DO PORTO DE FORTALEZA</v>
          </cell>
          <cell r="D7" t="str">
            <v xml:space="preserve">2.205.900.000 - OUTROS SERVIÇOS DE TERCEIROS </v>
          </cell>
          <cell r="E7" t="str">
            <v>L RABELO ENGENHARIA LTDA</v>
          </cell>
          <cell r="F7" t="str">
            <v>13.562.543/0001-44</v>
          </cell>
          <cell r="G7" t="str">
            <v>38/2016</v>
          </cell>
          <cell r="H7" t="str">
            <v>5º ADITIVO AO CONTRATO
038/2016</v>
          </cell>
          <cell r="I7" t="str">
            <v>DIEGEP</v>
          </cell>
          <cell r="J7" t="str">
            <v>CODINF</v>
          </cell>
          <cell r="K7">
            <v>44140</v>
          </cell>
          <cell r="L7" t="str">
            <v>Lei 8.666/93 
CONCORRêNCIA Nº002/2016</v>
          </cell>
          <cell r="M7">
            <v>44506</v>
          </cell>
          <cell r="N7">
            <v>2141649.09</v>
          </cell>
          <cell r="O7" t="str">
            <v>ENCERRADO</v>
          </cell>
        </row>
        <row r="8">
          <cell r="A8">
            <v>1414</v>
          </cell>
          <cell r="B8" t="str">
            <v xml:space="preserve">50900.000072/2021-14 20161222 </v>
          </cell>
          <cell r="C8" t="str">
            <v>PRESTAÇÃO DE SERVIÇOS DE AUDITORIA EXTERNA</v>
          </cell>
          <cell r="D8" t="str">
            <v xml:space="preserve">2.205.030.000 - AUDITORIA </v>
          </cell>
          <cell r="E8" t="str">
            <v>AUDIPLAC - AUDITORIA E ASSESSORIA CONTRÁBIL S/S.</v>
          </cell>
          <cell r="F8" t="str">
            <v>41.396.359/0001-07</v>
          </cell>
          <cell r="G8" t="str">
            <v>41/2016</v>
          </cell>
          <cell r="H8" t="str">
            <v>4º ADITIVO AO CONTRATO
041/2016</v>
          </cell>
          <cell r="I8" t="str">
            <v>DIRPRE</v>
          </cell>
          <cell r="J8" t="str">
            <v>AUDINT</v>
          </cell>
          <cell r="K8">
            <v>43789</v>
          </cell>
          <cell r="L8" t="str">
            <v>Lei 8.666/93</v>
          </cell>
          <cell r="M8">
            <v>44155</v>
          </cell>
          <cell r="N8">
            <v>20153.05</v>
          </cell>
          <cell r="O8" t="str">
            <v>ENCERRADO</v>
          </cell>
        </row>
        <row r="9">
          <cell r="A9">
            <v>1415</v>
          </cell>
          <cell r="B9" t="str">
            <v>50900.000072/2021-14 20161222</v>
          </cell>
          <cell r="C9" t="str">
            <v>PRESTAÇÃO DE SERVIÇOS DE AUDITORIA EXTERNA</v>
          </cell>
          <cell r="D9" t="str">
            <v xml:space="preserve">2.205.030.000 - AUDITORIA </v>
          </cell>
          <cell r="E9" t="str">
            <v>AUDIPLAC - AUDITORIA E ASSESSORIA CONTRÁBIL S/S.</v>
          </cell>
          <cell r="F9" t="str">
            <v>41.396.359/0001-07</v>
          </cell>
          <cell r="G9" t="str">
            <v>41/2016</v>
          </cell>
          <cell r="H9" t="str">
            <v>5º ADITIVO AO CONTRATO
041/2016</v>
          </cell>
          <cell r="I9" t="str">
            <v>DIRPRE</v>
          </cell>
          <cell r="J9" t="str">
            <v>AUDINT</v>
          </cell>
          <cell r="K9">
            <v>44098</v>
          </cell>
          <cell r="L9" t="str">
            <v>Lei 8.666/93</v>
          </cell>
          <cell r="M9">
            <v>44520</v>
          </cell>
          <cell r="N9">
            <v>20153.05</v>
          </cell>
          <cell r="O9" t="str">
            <v>ENCERRADO</v>
          </cell>
        </row>
        <row r="10">
          <cell r="A10">
            <v>2023</v>
          </cell>
          <cell r="B10" t="str">
            <v>50900.000563/2020-84 20161248</v>
          </cell>
          <cell r="C10" t="str">
            <v>PRESTAÇÃO DE SERVIÇOS DE DISTRIBUIÇÃO, PELA CONTRATADA, DE PUBLICIDADE LEGAL IMPRESSA OU/E ELETRÔNICA</v>
          </cell>
          <cell r="D10" t="str">
            <v>2.205.050.100 - PUBLICIDADE LEGAL</v>
          </cell>
          <cell r="E10" t="str">
            <v>EMPRESA BRASIL DE COMUNICAÇÃO S/A - EBC</v>
          </cell>
          <cell r="F10" t="str">
            <v>09.168.704/0001-42</v>
          </cell>
          <cell r="G10" t="str">
            <v>02/2017</v>
          </cell>
          <cell r="H10" t="str">
            <v>3º ADITIVO
02/2017</v>
          </cell>
          <cell r="I10" t="str">
            <v>DIRPRE</v>
          </cell>
          <cell r="J10" t="str">
            <v>GABPRE</v>
          </cell>
          <cell r="K10">
            <v>43913</v>
          </cell>
          <cell r="L10" t="str">
            <v>Lei 8.666/93
DISPENSA</v>
          </cell>
          <cell r="M10">
            <v>44284</v>
          </cell>
          <cell r="N10">
            <v>200000</v>
          </cell>
          <cell r="O10" t="str">
            <v>ENCERRADO</v>
          </cell>
        </row>
        <row r="11">
          <cell r="A11">
            <v>2024</v>
          </cell>
          <cell r="B11" t="str">
            <v>50900.000563/2020-84 20161248</v>
          </cell>
          <cell r="C11" t="str">
            <v>PRESTAÇÃO DE SERVIÇOS DE DISTRIBUIÇÃO, PELA CONTRATADA, DE PUBLICIDADE LEGAL IMPRESSA OU/E ELETRÔNICA</v>
          </cell>
          <cell r="D11" t="str">
            <v>2.205.050.100 - PUBLICIDADE LEGAL</v>
          </cell>
          <cell r="E11" t="str">
            <v>EMPRESA BRASIL DE COMUNICAÇÃO S.A. - EBC</v>
          </cell>
          <cell r="F11" t="str">
            <v>09.168.704/0001-42</v>
          </cell>
          <cell r="G11" t="str">
            <v>02/2017</v>
          </cell>
          <cell r="H11" t="str">
            <v>4º ADITIVO
02/2017</v>
          </cell>
          <cell r="I11" t="str">
            <v>DIRPRE</v>
          </cell>
          <cell r="J11" t="str">
            <v>GABPRE</v>
          </cell>
          <cell r="K11">
            <v>44284</v>
          </cell>
          <cell r="L11" t="str">
            <v>Lei 8.666/93
DISPENSA</v>
          </cell>
          <cell r="M11">
            <v>44649</v>
          </cell>
          <cell r="N11">
            <v>200000</v>
          </cell>
          <cell r="O11" t="str">
            <v>ENCERRADO</v>
          </cell>
        </row>
        <row r="12">
          <cell r="A12">
            <v>2025</v>
          </cell>
          <cell r="B12" t="str">
            <v>50900.000563/2020-84 20161248-1000</v>
          </cell>
          <cell r="C12" t="str">
            <v>PRESTAÇÃO DE SERVIÇOS DE DISTRIBUIÇÃO, PELA CONTRATADA, DE PUBLICIDADE LEGAL IMPRESSA OU/E ELETRÔNICA</v>
          </cell>
          <cell r="D12" t="str">
            <v>2.205.050.100 - PUBLICIDADE LEGAL</v>
          </cell>
          <cell r="E12" t="str">
            <v>EMPRESA BRASIL DE COMUNICAÇÃO S.A. - EBC</v>
          </cell>
          <cell r="F12" t="str">
            <v>09.168.704/0001-42</v>
          </cell>
          <cell r="G12" t="str">
            <v>02/2017</v>
          </cell>
          <cell r="H12" t="str">
            <v xml:space="preserve">5º ADITIVO
02/2017
</v>
          </cell>
          <cell r="I12" t="str">
            <v>DIRPRE</v>
          </cell>
          <cell r="J12" t="str">
            <v>GABPRE</v>
          </cell>
          <cell r="K12">
            <v>44413</v>
          </cell>
          <cell r="L12" t="str">
            <v>Lei 8.666/93
DISPENSA</v>
          </cell>
          <cell r="M12">
            <v>44649</v>
          </cell>
          <cell r="N12">
            <v>250000</v>
          </cell>
          <cell r="O12" t="str">
            <v>ENCERRADO</v>
          </cell>
        </row>
        <row r="13">
          <cell r="A13">
            <v>2093</v>
          </cell>
          <cell r="B13" t="str">
            <v>50900.000537/2020-56 20160697-9</v>
          </cell>
          <cell r="C13" t="str">
            <v>CONTRATAÇÃO DE SERVIÇOS TÉCNICOS ESPECIALIZADOS EM VIDEOMONITORAMENTO CFTV PARA ADEQUAÇÃO CORRETIVA, PREVENTIVA, SERVIÇOS DE SUPORTE TÉCNICO E SUBSTITUIÇÃO DE PEÇAS E COMPONENTES NA COMPANHIA DOCAS DO CEARÁ.</v>
          </cell>
          <cell r="D13" t="str">
            <v xml:space="preserve">2.205.900.000 - OUTROS SERVIÇOS DE TERCEIROS </v>
          </cell>
          <cell r="E13" t="str">
            <v>ISRABRAS SISTEMAS DE SEGURANÇA INTEGRADOS LTDA</v>
          </cell>
          <cell r="F13" t="str">
            <v>09.124.795/0001-14</v>
          </cell>
          <cell r="G13" t="str">
            <v>09/2017</v>
          </cell>
          <cell r="H13" t="str">
            <v>3º ADITIVO - CONT. Nº 09/17</v>
          </cell>
          <cell r="I13" t="str">
            <v>DIEGEP</v>
          </cell>
          <cell r="J13" t="str">
            <v>CODTEI</v>
          </cell>
          <cell r="K13">
            <v>43738</v>
          </cell>
          <cell r="L13" t="str">
            <v>Lei 8.666/93 
PE Nº 002/2017</v>
          </cell>
          <cell r="M13">
            <v>44104</v>
          </cell>
          <cell r="N13">
            <v>1764632.72</v>
          </cell>
          <cell r="O13" t="str">
            <v>ENCERRADO</v>
          </cell>
        </row>
        <row r="14">
          <cell r="A14">
            <v>2094</v>
          </cell>
          <cell r="B14" t="str">
            <v>50900.000537/2020-56 20160697</v>
          </cell>
          <cell r="C14" t="str">
            <v>CONTRATAÇÃO DE SERVIÇOS TÉCNICOS ESPECIALIZADOS EM VIDEOMONITORAMENTO CFTV PARA ADEQUAÇÃO CORRETIVA, PREVENTIVA, SERVIÇOS DE SUPORTE TÉCNICO E SUBSTITUIÇÃO DE PEÇAS E COMPONENTES NA COMPANHIA DOCAS DO CEARÁ.</v>
          </cell>
          <cell r="D14" t="str">
            <v xml:space="preserve">2.205.900.000 - OUTROS SERVIÇOS DE TERCEIROS </v>
          </cell>
          <cell r="E14" t="str">
            <v>ISRABRAS SISTEMAS DE SEGURANÇA INTEGRADOS LTDA</v>
          </cell>
          <cell r="F14" t="str">
            <v>09.124.795/0001-14</v>
          </cell>
          <cell r="G14" t="str">
            <v>09/2017</v>
          </cell>
          <cell r="H14" t="str">
            <v>4º ADITIVO AO CONTRATO
09/2017</v>
          </cell>
          <cell r="I14" t="str">
            <v>DIEGEP</v>
          </cell>
          <cell r="J14" t="str">
            <v>CODTEI</v>
          </cell>
          <cell r="K14">
            <v>44103</v>
          </cell>
          <cell r="L14" t="str">
            <v>Lei 8.666/93 
PE Nº 002/2017</v>
          </cell>
          <cell r="M14">
            <v>44468</v>
          </cell>
          <cell r="N14">
            <v>1764632.72</v>
          </cell>
          <cell r="O14" t="str">
            <v>ENCERRADO</v>
          </cell>
        </row>
        <row r="15">
          <cell r="A15">
            <v>2095</v>
          </cell>
          <cell r="B15" t="str">
            <v>50900.000537/2020-56 20160697</v>
          </cell>
          <cell r="C15" t="str">
            <v>CONTRATAÇÃO DE SERVIÇOS TÉCNICOS ESPECIALIZADOS EM VIDEOMONITORAMENTO CFTV PARA ADEQUAÇÃO CORRETIVA, PREVENTIVA, SERVIÇOS DE SUPORTE TÉCNICO E SUBSTITUIÇÃO DE PEÇAS E COMPONENTES NA COMPANHIA DOCAS DO CEARÁ.</v>
          </cell>
          <cell r="D15" t="str">
            <v xml:space="preserve">2.205.900.000 - OUTROS SERVIÇOS DE TERCEIROS </v>
          </cell>
          <cell r="E15" t="str">
            <v>ISRABRAS SISTEMAS DE SEGURANÇA INTEGRADOS LTDA</v>
          </cell>
          <cell r="F15" t="str">
            <v>09.124.795/0001-14</v>
          </cell>
          <cell r="G15" t="str">
            <v>09/2017</v>
          </cell>
          <cell r="H15" t="str">
            <v>5º ADITIVO AO CONTRATO
09/2017</v>
          </cell>
          <cell r="I15" t="str">
            <v>DIEGEP</v>
          </cell>
          <cell r="J15" t="str">
            <v>CODTEI</v>
          </cell>
          <cell r="K15">
            <v>44469</v>
          </cell>
          <cell r="L15" t="str">
            <v>Lei 8.666/93 
PE Nº 002/2017</v>
          </cell>
          <cell r="M15">
            <v>44834</v>
          </cell>
          <cell r="N15">
            <v>1764632.72</v>
          </cell>
          <cell r="O15" t="str">
            <v>ENCERRADO</v>
          </cell>
        </row>
        <row r="16">
          <cell r="A16">
            <v>2096</v>
          </cell>
          <cell r="B16" t="str">
            <v>50900.000537/2020-56 20160697</v>
          </cell>
          <cell r="C16" t="str">
            <v>CONTRATAÇÃO DE SERVIÇOS TÉCNICOS ESPECIALIZADOS EM VIDEOMONITORAMENTO CFTV PARA ADEQUAÇÃO CORRETIVA, PREVENTIVA, SERVIÇOS DE SUPORTE TÉCNICO E SUBSTITUIÇÃO DE PEÇAS E COMPONENTES NA COMPANHIA DOCAS DO CEARÁ.</v>
          </cell>
          <cell r="D16" t="str">
            <v xml:space="preserve">2.205.900.000 - OUTROS SERVIÇOS DE TERCEIROS </v>
          </cell>
          <cell r="E16" t="str">
            <v>ISRABRAS SISTEMAS DE SEGURANÇA INTEGRADOS LTDA</v>
          </cell>
          <cell r="F16" t="str">
            <v>09.124.795/0001-14</v>
          </cell>
          <cell r="G16" t="str">
            <v>09/2017</v>
          </cell>
          <cell r="H16" t="str">
            <v>6º ADITIVO AO CONTRATO
09/2017</v>
          </cell>
          <cell r="I16" t="str">
            <v>DIEGEP</v>
          </cell>
          <cell r="J16" t="str">
            <v>CODGUA 
CODTEI</v>
          </cell>
          <cell r="K16">
            <v>44834</v>
          </cell>
          <cell r="L16" t="str">
            <v>Lei 8.666/93 
PE Nº 002/2017</v>
          </cell>
          <cell r="M16">
            <v>45199</v>
          </cell>
          <cell r="N16">
            <v>1764632.72</v>
          </cell>
          <cell r="O16" t="str">
            <v>ENCERRADO</v>
          </cell>
        </row>
        <row r="17">
          <cell r="A17">
            <v>2143</v>
          </cell>
          <cell r="B17" t="str">
            <v>50900.000010/2021-11 20170389</v>
          </cell>
          <cell r="C17" t="str">
            <v>PRESTAÇÃO DE SERVIÇOS DE ASSESSORIA CONTÁBIL AO CONSELHO FISCAL DA CDC DA COMPANHIA DOCAS DO CEARÁ</v>
          </cell>
          <cell r="D17" t="str">
            <v xml:space="preserve">2.205.030.000 - AUDITORIA </v>
          </cell>
          <cell r="E17" t="str">
            <v>CONTROLLER AUDITORIA E ASSESSORIA CONTÁBIL S/S</v>
          </cell>
          <cell r="F17" t="str">
            <v>23.562.663/001-03</v>
          </cell>
          <cell r="G17" t="str">
            <v>14/2017</v>
          </cell>
          <cell r="H17" t="str">
            <v>3º ADITIVO
014/2017</v>
          </cell>
          <cell r="I17" t="str">
            <v>DIRPRE</v>
          </cell>
          <cell r="J17" t="str">
            <v>AUDINT</v>
          </cell>
          <cell r="K17">
            <v>43963</v>
          </cell>
          <cell r="L17" t="str">
            <v>Lei 8.666/93
PE Nº 06/2017</v>
          </cell>
          <cell r="M17">
            <v>44341</v>
          </cell>
          <cell r="N17">
            <v>13800</v>
          </cell>
          <cell r="O17" t="str">
            <v>ENCERRADO</v>
          </cell>
        </row>
        <row r="18">
          <cell r="A18">
            <v>2144</v>
          </cell>
          <cell r="B18" t="str">
            <v>50900.000010/2021-11 20170389</v>
          </cell>
          <cell r="C18" t="str">
            <v>PRESTAÇÃO DE SERVIÇOS DE ASSESSORIA CONTÁBIL AO CONSELHO FISCAL DA CDC DA COMPANHIA DOCAS DO CEARÁ</v>
          </cell>
          <cell r="D18" t="str">
            <v xml:space="preserve">2.205.030.000 - AUDITORIA </v>
          </cell>
          <cell r="E18" t="str">
            <v>CONTROLLER AUDITORIA E ASSESSORIA CONTÁBIL S/S</v>
          </cell>
          <cell r="F18" t="str">
            <v>23.562.663/001-03</v>
          </cell>
          <cell r="G18" t="str">
            <v>14/2017</v>
          </cell>
          <cell r="H18" t="str">
            <v>4º ADITIVO
014/2017</v>
          </cell>
          <cell r="I18" t="str">
            <v>DIRPRE</v>
          </cell>
          <cell r="J18" t="str">
            <v>AUDINT</v>
          </cell>
          <cell r="K18">
            <v>44315</v>
          </cell>
          <cell r="L18" t="str">
            <v>Lei 8.666/93
PE Nº 06/2017</v>
          </cell>
          <cell r="M18">
            <v>44706</v>
          </cell>
          <cell r="N18">
            <v>13800</v>
          </cell>
          <cell r="O18" t="str">
            <v>ENCERRADO</v>
          </cell>
        </row>
        <row r="19">
          <cell r="A19">
            <v>2194</v>
          </cell>
          <cell r="B19" t="str">
            <v>50900.000595/2020-80  20170765-1004</v>
          </cell>
          <cell r="C19" t="str">
            <v>PRESTAÇÃO DE SERVIÇOS DE RESERVA, EMISSÃO, MARCAÇÃO, REMARCAÇÃO, ENDOSSO E REEMBOLSO DE PASSAGENS AÉREAS NACIONAIS E INTERNACIONAIS DESTINADAS AOS SERVIDORES, MEMBROS DO CONSELHO E CONVIDADOS EVENTUAIS QUANDO EM VIAGENS A SERVIÇO DA COMPANHIA DOCAS DO CEARÁ.</v>
          </cell>
          <cell r="D19" t="str">
            <v xml:space="preserve">2.290.080.100 - VIAGENS NO PAÍS </v>
          </cell>
          <cell r="E19" t="str">
            <v>P &amp; P TURISMO EIRELLI</v>
          </cell>
          <cell r="F19" t="str">
            <v>06.955.770/0001-74</v>
          </cell>
          <cell r="G19" t="str">
            <v>19/2017</v>
          </cell>
          <cell r="H19" t="str">
            <v>4º ADITIVO AO CONTRATO 19/2017</v>
          </cell>
          <cell r="I19" t="str">
            <v>DIRPRE</v>
          </cell>
          <cell r="J19" t="str">
            <v>APOLOG</v>
          </cell>
          <cell r="K19">
            <v>44008</v>
          </cell>
          <cell r="L19" t="str">
            <v>Lei 8.666/93 
PE Nº 008/2017</v>
          </cell>
          <cell r="M19">
            <v>44395</v>
          </cell>
          <cell r="N19">
            <v>363000</v>
          </cell>
          <cell r="O19" t="str">
            <v>ENCERRADO</v>
          </cell>
        </row>
        <row r="20">
          <cell r="A20">
            <v>2195</v>
          </cell>
          <cell r="B20" t="str">
            <v>50900.000595/2020-80  20170765-1004</v>
          </cell>
          <cell r="C20" t="str">
            <v>PRESTAÇÃO DE SERVIÇOS DE RESERVA, EMISSÃO, MARCAÇÃO, REMARCAÇÃO, ENDOSSO E REEMBOLSO DE PASSAGENS AÉREAS NACIONAIS E INTERNACIONAIS DESTINADAS AOS SERVIDORES, MEMBROS DO CONSELHO E CONVIDADOS EVENTUAIS QUANDO EM VIAGENS A SERVIÇO DA COMPANHIA DOCAS DO CEARÁ.</v>
          </cell>
          <cell r="D20" t="str">
            <v xml:space="preserve">2.290.080.100 - VIAGENS NO PAÍS </v>
          </cell>
          <cell r="E20" t="str">
            <v>P &amp; P TURISMO EIRELLI</v>
          </cell>
          <cell r="F20" t="str">
            <v>06.955.770/0001-74</v>
          </cell>
          <cell r="G20" t="str">
            <v>19/2017</v>
          </cell>
          <cell r="H20" t="str">
            <v>5º ADITIVO AO CONTRATO 19/2017</v>
          </cell>
          <cell r="I20" t="str">
            <v>DIRPRE</v>
          </cell>
          <cell r="J20" t="str">
            <v>APOLOG</v>
          </cell>
          <cell r="K20">
            <v>44315</v>
          </cell>
          <cell r="L20" t="str">
            <v>Lei 8.666/93 
PE Nº 008/2017</v>
          </cell>
          <cell r="M20">
            <v>44760</v>
          </cell>
          <cell r="N20">
            <v>288000</v>
          </cell>
          <cell r="O20" t="str">
            <v>ENCERRADO</v>
          </cell>
        </row>
        <row r="21">
          <cell r="A21">
            <v>2272</v>
          </cell>
          <cell r="B21" t="str">
            <v>50900.000692/2021-53 20171367</v>
          </cell>
          <cell r="C21" t="str">
            <v>SERVIÇOS DE TELEFONIA FIXA E MÓVEL LOCAL, INTERNACIONAL E TRANSMISSÃO DE DADOS 3G.</v>
          </cell>
          <cell r="D21" t="str">
            <v xml:space="preserve">2.290.040.000 ‐ COMUNICAÇÕES </v>
          </cell>
          <cell r="E21" t="str">
            <v>OI MÓVEL S/A</v>
          </cell>
          <cell r="F21" t="str">
            <v>05.423.963/0001-11</v>
          </cell>
          <cell r="G21" t="str">
            <v>27/2017</v>
          </cell>
          <cell r="H21" t="str">
            <v>2º ADITIVO AO CONTRATO 27/2017</v>
          </cell>
          <cell r="I21" t="str">
            <v>DIAFIN</v>
          </cell>
          <cell r="J21" t="str">
            <v>COADMI</v>
          </cell>
          <cell r="K21">
            <v>43788</v>
          </cell>
          <cell r="L21" t="str">
            <v>Lei 8.666/93 
PE Nº 012/2017</v>
          </cell>
          <cell r="M21">
            <v>44155</v>
          </cell>
          <cell r="N21">
            <v>107649</v>
          </cell>
          <cell r="O21" t="str">
            <v>ENCERRADO</v>
          </cell>
        </row>
        <row r="22">
          <cell r="A22">
            <v>2273</v>
          </cell>
          <cell r="B22" t="str">
            <v>50900.000692/2021-53 20171367</v>
          </cell>
          <cell r="C22" t="str">
            <v>SERVIÇOS DE TELEFONIA FIXA E MÓVEL LOCAL, INTERNACIONAL E TRANSMISSÃO DE DADOS 3G.</v>
          </cell>
          <cell r="D22" t="str">
            <v xml:space="preserve">2.290.040.000 ‐ COMUNICAÇÕES </v>
          </cell>
          <cell r="E22" t="str">
            <v>OI MÓVEL S/A</v>
          </cell>
          <cell r="F22" t="str">
            <v>05.423.963/0001-11</v>
          </cell>
          <cell r="G22" t="str">
            <v>27/2017</v>
          </cell>
          <cell r="H22" t="str">
            <v>3º ADITIVO AO CONTRATO 27/2017</v>
          </cell>
          <cell r="I22" t="str">
            <v>DIAFIN</v>
          </cell>
          <cell r="J22" t="str">
            <v>COADMI</v>
          </cell>
          <cell r="K22">
            <v>44154</v>
          </cell>
          <cell r="L22" t="str">
            <v>Lei 8.666/93 
PE Nº 012/2017</v>
          </cell>
          <cell r="M22">
            <v>44520</v>
          </cell>
          <cell r="N22">
            <v>111093.75999999999</v>
          </cell>
          <cell r="O22" t="str">
            <v>ENCERRADO</v>
          </cell>
        </row>
        <row r="23">
          <cell r="A23">
            <v>2274</v>
          </cell>
          <cell r="B23" t="str">
            <v>50900.000692/2021-53 20171367</v>
          </cell>
          <cell r="C23" t="str">
            <v>CONTRATAÇÃO DE EMPRESA PARA A PRESTAÇÃO DE SERVIÇOS DE TELEFONIA FIXA E MÓVEL LOCAL, INTERURBANA, INTERNACIONAL E TRANSMISSÃO DE DADOS 3G PARA A COMPANHIA DOCAS DO CEARÁ.</v>
          </cell>
          <cell r="D23" t="str">
            <v xml:space="preserve">2.290.040.000 ‐ COMUNICAÇÕES </v>
          </cell>
          <cell r="E23" t="str">
            <v>OI MÓVEL S/A</v>
          </cell>
          <cell r="F23" t="str">
            <v>05.423.963/0001-11</v>
          </cell>
          <cell r="G23" t="str">
            <v>27/2017</v>
          </cell>
          <cell r="H23" t="str">
            <v>4º ADITIVO AO CONTRATO 27/2017</v>
          </cell>
          <cell r="I23" t="str">
            <v>DIAFIN</v>
          </cell>
          <cell r="J23" t="str">
            <v>COADMI</v>
          </cell>
          <cell r="K23">
            <v>44519</v>
          </cell>
          <cell r="L23" t="str">
            <v>Lei 8.666/93 
PE Nº 012/2017</v>
          </cell>
          <cell r="M23">
            <v>44885</v>
          </cell>
          <cell r="N23">
            <v>111093.75999999999</v>
          </cell>
          <cell r="O23" t="str">
            <v>ENCERRADO</v>
          </cell>
        </row>
        <row r="24">
          <cell r="A24">
            <v>3133</v>
          </cell>
          <cell r="B24" t="str">
            <v>50900.000661/2020-11 20171545</v>
          </cell>
          <cell r="C24" t="str">
            <v>PRESTAÇÃO DE SERVIÇOS DE MANUTENÇÃO ELÉTRICA E MECÂNICA, COM MÃO DE OBRA E COM FORNECIMENTO DE MATERIAL, EQUIPAMENTO, EPI E FERRAMENTAS, PARA A COMPANHIA DOCAS DO CEARÁ - CDC</v>
          </cell>
          <cell r="D24" t="str">
            <v xml:space="preserve">2.205.900.000 - OUTROS SERVIÇOS DE TERCEIROS </v>
          </cell>
          <cell r="E24" t="str">
            <v>D 8 PAVIMENTAÇÃO E CONSTRUÇÃO LTDA - ME</v>
          </cell>
          <cell r="F24" t="str">
            <v>73.456.782/0001-41</v>
          </cell>
          <cell r="G24" t="str">
            <v>13/2018</v>
          </cell>
          <cell r="H24" t="str">
            <v>3º ADITIVO AO CONTRATO 013/2018</v>
          </cell>
          <cell r="I24" t="str">
            <v>DIEGEP</v>
          </cell>
          <cell r="J24" t="str">
            <v>CODMEM</v>
          </cell>
          <cell r="K24">
            <v>43980</v>
          </cell>
          <cell r="L24" t="str">
            <v>Lei 8.666/93 
PE Nº 004/2018</v>
          </cell>
          <cell r="M24">
            <v>44347</v>
          </cell>
          <cell r="N24">
            <v>3415000</v>
          </cell>
          <cell r="O24" t="str">
            <v>ENCERRADO</v>
          </cell>
        </row>
        <row r="25">
          <cell r="A25">
            <v>3202</v>
          </cell>
          <cell r="B25" t="str">
            <v>50900.000137/2021-21 20171481-1001</v>
          </cell>
          <cell r="C25" t="str">
            <v>PRESTAÇÃO DE SERVIÇOS DE MANUTENÇÃO PREVENTIVA E CORRETIVA, COM SUBSTITUIÇÃO DE PEÇAS, NOS APARELHOS CONDICIONADORES DE AR INSTALADOS NA COMPANHIA DOCAS DO CEARÁ</v>
          </cell>
          <cell r="D25" t="str">
            <v xml:space="preserve">2.205.900.000 - OUTROS SERVIÇOS DE TERCEIROS </v>
          </cell>
          <cell r="E25" t="str">
            <v>GELAR REFRIGERAÇÃO COMERCIAL EIRELI</v>
          </cell>
          <cell r="F25" t="str">
            <v>11.805.967/0001-67</v>
          </cell>
          <cell r="G25" t="str">
            <v>20/2018</v>
          </cell>
          <cell r="H25" t="str">
            <v>2º ADITIVO AO CONTRATO 20/2018</v>
          </cell>
          <cell r="I25" t="str">
            <v>DIEGEP</v>
          </cell>
          <cell r="J25" t="str">
            <v>CODMEM</v>
          </cell>
          <cell r="K25">
            <v>44020</v>
          </cell>
          <cell r="L25" t="str">
            <v>Lei 8.666/93 
PE Nº 007/2018</v>
          </cell>
          <cell r="M25">
            <v>44390</v>
          </cell>
          <cell r="N25">
            <v>229257.21</v>
          </cell>
          <cell r="O25" t="str">
            <v>ENCERRADO</v>
          </cell>
        </row>
        <row r="26">
          <cell r="A26">
            <v>3203</v>
          </cell>
          <cell r="B26" t="str">
            <v>50900.000137/2021-21 20171481</v>
          </cell>
          <cell r="C26" t="str">
            <v>PRESTAÇÃO DE SERVIÇOS DE MANUTENÇÃO PREVENTIVA E CORRETIVA, COM SUBSTITUIÇÃO DE PEÇAS, NOS APARELHOS CONDICIONADORES DE AR INSTALADOS NA COMPANHIA DOCAS DO CEARÁ</v>
          </cell>
          <cell r="D26" t="str">
            <v xml:space="preserve">2.205.900.000 - OUTROS SERVIÇOS DE TERCEIROS </v>
          </cell>
          <cell r="E26" t="str">
            <v>GELAR REFRIGERAÇÃO COMERCIAL EIRELI</v>
          </cell>
          <cell r="F26" t="str">
            <v>11.805.967/0001-67</v>
          </cell>
          <cell r="G26" t="str">
            <v>20/2018</v>
          </cell>
          <cell r="H26" t="str">
            <v>3º ADITIVO AO CONTRATO 
20/2018</v>
          </cell>
          <cell r="I26" t="str">
            <v>DIEGEP</v>
          </cell>
          <cell r="J26" t="str">
            <v>CODMEM</v>
          </cell>
          <cell r="K26">
            <v>44390</v>
          </cell>
          <cell r="L26" t="str">
            <v>Lei 8.666/93 
PE Nº 007/2018</v>
          </cell>
          <cell r="M26">
            <v>44755</v>
          </cell>
          <cell r="N26">
            <v>228731.17</v>
          </cell>
          <cell r="O26" t="str">
            <v>ENCERRADO</v>
          </cell>
        </row>
        <row r="27">
          <cell r="A27">
            <v>3252</v>
          </cell>
          <cell r="B27" t="str">
            <v>50900.000157/2021-01 20181066</v>
          </cell>
          <cell r="C27" t="str">
            <v>PRESTAÇÃO DE SERVIÇOS DE INFORMATIVOS DE PUBLICAÇÕES EM DIÁRIOS DE JUSTIÇA PARA A COMPANHIA DOCAS DO CEARÁ</v>
          </cell>
          <cell r="D27" t="str">
            <v xml:space="preserve">2.205.900.000 - OUTROS SERVIÇOS DE TERCEIROS </v>
          </cell>
          <cell r="E27" t="str">
            <v>WEBJUR PROCESSAMENTO DE DADOS</v>
          </cell>
          <cell r="F27" t="str">
            <v>09.400.465/0001-04</v>
          </cell>
          <cell r="G27" t="str">
            <v>25/2018</v>
          </cell>
          <cell r="H27" t="str">
            <v>2º ADITIVO AO CONTRATO 25/2018</v>
          </cell>
          <cell r="I27" t="str">
            <v>DIRPRE</v>
          </cell>
          <cell r="J27" t="str">
            <v>CODJUR</v>
          </cell>
          <cell r="K27">
            <v>44033</v>
          </cell>
          <cell r="L27" t="str">
            <v>Lei 13.303/2016 CONTRATAÇÃO DIRETA DISPENSA DE LICITAÇÃO</v>
          </cell>
          <cell r="M27">
            <v>44431</v>
          </cell>
          <cell r="N27">
            <v>599.4</v>
          </cell>
          <cell r="O27" t="str">
            <v>ENCERRADO</v>
          </cell>
        </row>
        <row r="28">
          <cell r="A28">
            <v>3253</v>
          </cell>
          <cell r="B28" t="str">
            <v>50900.000157/2021-01 20181066-1000</v>
          </cell>
          <cell r="C28" t="str">
            <v>PRESTAÇÃO DE SERVIÇOS DE INFORMATIVOS DE PUBLICAÇÕES EM DIÁRIOS DE JUSTIÇA PARA A COMPANHIA DOCAS DO CEARÁ</v>
          </cell>
          <cell r="D28" t="str">
            <v xml:space="preserve">2.205.900.000 - OUTROS SERVIÇOS DE TERCEIROS </v>
          </cell>
          <cell r="E28" t="str">
            <v>WEBJUR PROCESSAMENTO DE DADOS</v>
          </cell>
          <cell r="F28" t="str">
            <v>09.400.465/0001-04</v>
          </cell>
          <cell r="G28" t="str">
            <v>25/2018</v>
          </cell>
          <cell r="H28" t="str">
            <v>3º ADITIVO AO CONTRATO 25/2018</v>
          </cell>
          <cell r="I28" t="str">
            <v>DIRPRE</v>
          </cell>
          <cell r="J28" t="str">
            <v>CODJUR</v>
          </cell>
          <cell r="K28">
            <v>44341</v>
          </cell>
          <cell r="L28" t="str">
            <v>Lei 13.303/2016 CONTRATAÇÃO DIRETA DISPENSA DE LICITAÇÃO</v>
          </cell>
          <cell r="M28">
            <v>44796</v>
          </cell>
          <cell r="N28">
            <v>599.4</v>
          </cell>
          <cell r="O28" t="str">
            <v>ENCERRADO</v>
          </cell>
        </row>
        <row r="29">
          <cell r="A29">
            <v>3254</v>
          </cell>
          <cell r="B29" t="str">
            <v>50900.000157/2021-01 20181066-1000</v>
          </cell>
          <cell r="C29" t="str">
            <v>PRESTAÇÃO DE SERVIÇOS DE INFORMATIVOS DE PUBLICAÇÕES EM DIÁRIOS DE JUSTIÇA PARA A COMPANHIA DOCAS DO CEARÁ</v>
          </cell>
          <cell r="D29" t="str">
            <v xml:space="preserve">2.205.900.000 - OUTROS SERVIÇOS DE TERCEIROS </v>
          </cell>
          <cell r="E29" t="str">
            <v>WEBJUR PROCESSAMENTO DE DADOS</v>
          </cell>
          <cell r="F29" t="str">
            <v>09.400.465/0001-04</v>
          </cell>
          <cell r="G29" t="str">
            <v>25/2018</v>
          </cell>
          <cell r="H29" t="str">
            <v>4º ADITIVO AO CONTRATO 25/2018</v>
          </cell>
          <cell r="I29" t="str">
            <v>DIRPRE</v>
          </cell>
          <cell r="J29" t="str">
            <v>CODJUR</v>
          </cell>
          <cell r="K29">
            <v>44770</v>
          </cell>
          <cell r="L29" t="str">
            <v>Lei 13.303/2016 CONTRATAÇÃO DIRETA DISPENSA DE LICITAÇÃO</v>
          </cell>
          <cell r="M29">
            <v>45161</v>
          </cell>
          <cell r="N29">
            <v>599.4</v>
          </cell>
          <cell r="O29" t="str">
            <v>ENCERRADO</v>
          </cell>
        </row>
        <row r="30">
          <cell r="A30">
            <v>3320</v>
          </cell>
          <cell r="B30" t="str">
            <v>50900.000603/2020-98 20181045</v>
          </cell>
          <cell r="C30" t="str">
            <v>PRESTAÇÃO DE SERVIÇOS DE MANUTENÇÃO PREVENTIVA E CORRETIVA DOS ELEVADORES DA ESTAÇÃO DE PASSAGEIROS E TERMINAL MARÍTIMO</v>
          </cell>
          <cell r="D30" t="str">
            <v xml:space="preserve">243190 - PRESTAÇÃO DE SERVIÇOS TÉCNICOS, ADMINISTRATIVOS E OPERACIONAIS </v>
          </cell>
          <cell r="E30" t="str">
            <v>ÔMEGA</v>
          </cell>
          <cell r="F30" t="str">
            <v>08.080.706/0001-12</v>
          </cell>
          <cell r="G30" t="str">
            <v>32/2018</v>
          </cell>
          <cell r="I30" t="str">
            <v>DIEGEP</v>
          </cell>
          <cell r="J30" t="str">
            <v>CODMEM</v>
          </cell>
          <cell r="K30">
            <v>43481</v>
          </cell>
          <cell r="L30" t="str">
            <v>Lei 13.303/2016 CONTRATAÇÃO DIRETA DISPENSA DE LICITAÇÃO</v>
          </cell>
          <cell r="M30">
            <v>45313</v>
          </cell>
          <cell r="N30">
            <v>79200</v>
          </cell>
          <cell r="O30" t="str">
            <v>ENCERRADO</v>
          </cell>
        </row>
        <row r="31">
          <cell r="A31">
            <v>3321</v>
          </cell>
          <cell r="B31" t="str">
            <v>50900.000603/2020-98 20181045</v>
          </cell>
          <cell r="C31" t="str">
            <v>PRESTAÇÃO DE SERVIÇOS DE MANUTENÇÃO PREVENTIVA E CORRETIVA DOS ELEVADORES DA ESTAÇÃO DE PASSAGEIROS E TERMINAL MARÍTIMO</v>
          </cell>
          <cell r="D31" t="str">
            <v xml:space="preserve">243190 - PRESTAÇÃO DE SERVIÇOS TÉCNICOS, ADMINISTRATIVOS E OPERACIONAIS </v>
          </cell>
          <cell r="E31" t="str">
            <v>ÔMEGA</v>
          </cell>
          <cell r="F31" t="str">
            <v>08.080.706/0001-12</v>
          </cell>
          <cell r="G31" t="str">
            <v>32/2018</v>
          </cell>
          <cell r="H31" t="str">
            <v>1º ADITIVO AO CONTRATO 32/2018</v>
          </cell>
          <cell r="I31" t="str">
            <v>DIEGEP</v>
          </cell>
          <cell r="J31" t="str">
            <v>CODMEM</v>
          </cell>
          <cell r="K31">
            <v>44911</v>
          </cell>
          <cell r="L31" t="str">
            <v>Lei 13.303/2016 CONTRATAÇÃO DIRETA DISPENSA DE LICITAÇÃO</v>
          </cell>
          <cell r="M31">
            <v>45312</v>
          </cell>
          <cell r="N31">
            <v>18150</v>
          </cell>
          <cell r="O31" t="str">
            <v>ENCERRADO</v>
          </cell>
        </row>
        <row r="32">
          <cell r="A32">
            <v>4031</v>
          </cell>
          <cell r="B32" t="str">
            <v>50900.000487/2020-15 20190054-1</v>
          </cell>
          <cell r="C32" t="str">
            <v>AQUISIÇÃO DE BOTIJÃO DE GÁS GLP DE 13KG, POR DEMANDA, PARA A CDC.</v>
          </cell>
          <cell r="D32" t="str">
            <v xml:space="preserve">2.204.039.000 - DEMAIS </v>
          </cell>
          <cell r="E32" t="str">
            <v>FRANÇA PINTO E CIA. LTDA - EPP</v>
          </cell>
          <cell r="F32" t="str">
            <v>15.589.293/0001-61</v>
          </cell>
          <cell r="G32" t="str">
            <v>03/2019</v>
          </cell>
          <cell r="H32" t="str">
            <v>1º ADITIVO AO CONTRATO 03/2019</v>
          </cell>
          <cell r="I32" t="str">
            <v>DIAFIN</v>
          </cell>
          <cell r="J32" t="str">
            <v>COADMI</v>
          </cell>
          <cell r="K32">
            <v>43907</v>
          </cell>
          <cell r="L32" t="str">
            <v>Lei 13.303/2016 CONTRATAÇÃO DIRETA DISPENSA DE LICITAÇÃO</v>
          </cell>
          <cell r="M32">
            <v>44311</v>
          </cell>
          <cell r="N32">
            <v>5110</v>
          </cell>
          <cell r="O32" t="str">
            <v>ENCERRADO</v>
          </cell>
        </row>
        <row r="33">
          <cell r="A33">
            <v>4032</v>
          </cell>
          <cell r="B33" t="str">
            <v>50900.000487/2020-15 20190054</v>
          </cell>
          <cell r="C33" t="str">
            <v>AQUISIÇÃO DE BOTIJÕES DE GÁS GLP DE 13KG, POR DEMANDA, PARA CDC.</v>
          </cell>
          <cell r="D33" t="str">
            <v xml:space="preserve">2.204.039.000 - DEMAIS </v>
          </cell>
          <cell r="E33" t="str">
            <v>FRANÇA PINTO E CIA LTDA - FORTGÁS</v>
          </cell>
          <cell r="F33" t="str">
            <v>15.589.293/0001-61</v>
          </cell>
          <cell r="G33" t="str">
            <v>03/2019</v>
          </cell>
          <cell r="H33" t="str">
            <v>2º ADITIVO AO CONTRATO 03/2019</v>
          </cell>
          <cell r="I33" t="str">
            <v>DIAFIN</v>
          </cell>
          <cell r="J33" t="str">
            <v>COADMI</v>
          </cell>
          <cell r="K33">
            <v>44259</v>
          </cell>
          <cell r="L33" t="str">
            <v>Lei 13.303/2016 CONTRATAÇÃO DIRETA DISPENSA DE LICITAÇÃO</v>
          </cell>
          <cell r="M33">
            <v>44676</v>
          </cell>
          <cell r="N33">
            <v>5110</v>
          </cell>
          <cell r="O33" t="str">
            <v>ENCERRADO</v>
          </cell>
        </row>
        <row r="34">
          <cell r="A34">
            <v>4033</v>
          </cell>
          <cell r="B34" t="str">
            <v>50900.000487/2020-15 20190054</v>
          </cell>
          <cell r="C34" t="str">
            <v>AQUISIÇÃO DE BOTIJÕES DE GÁS GLP DE 13KG, POR DEMANDA, PARA CDC.</v>
          </cell>
          <cell r="D34" t="str">
            <v xml:space="preserve">2.204.039.000 - DEMAIS </v>
          </cell>
          <cell r="E34" t="str">
            <v>FRANÇA PINTO E CIA LTDA - FORTGÁS</v>
          </cell>
          <cell r="F34" t="str">
            <v>15.589.293/0001-61</v>
          </cell>
          <cell r="G34" t="str">
            <v>03/2019</v>
          </cell>
          <cell r="H34" t="str">
            <v>3º ADITIVO AO CONTRATO 03/2019</v>
          </cell>
          <cell r="I34" t="str">
            <v>DIAFIN</v>
          </cell>
          <cell r="J34" t="str">
            <v>COADMI</v>
          </cell>
          <cell r="K34">
            <v>44638</v>
          </cell>
          <cell r="L34" t="str">
            <v>Lei 13.303/2016 CONTRATAÇÃO DIRETA DISPENSA DE LICITAÇÃO</v>
          </cell>
          <cell r="M34">
            <v>45041</v>
          </cell>
          <cell r="N34">
            <v>6903.4</v>
          </cell>
          <cell r="O34" t="str">
            <v>ENCERRADO</v>
          </cell>
        </row>
        <row r="35">
          <cell r="A35">
            <v>4034</v>
          </cell>
          <cell r="B35" t="str">
            <v>50900.000487/2020-15 20190054</v>
          </cell>
          <cell r="C35" t="str">
            <v>AQUISIÇÃO DE BOTIJÕES DE GÁS GLP DE 13KG, POR DEMANDA, PARA CDC.</v>
          </cell>
          <cell r="D35" t="str">
            <v xml:space="preserve">2.204.039.000 - DEMAIS </v>
          </cell>
          <cell r="E35" t="str">
            <v>FRANÇA PINTO E CIA LTDA - FORTGÁS</v>
          </cell>
          <cell r="F35" t="str">
            <v>15.589.293/0001-61</v>
          </cell>
          <cell r="G35" t="str">
            <v>03/2019</v>
          </cell>
          <cell r="H35" t="str">
            <v>4º ADITIVO AO CONTRATO 03/2019</v>
          </cell>
          <cell r="I35" t="str">
            <v>DIAFIN</v>
          </cell>
          <cell r="J35" t="str">
            <v>COADMI</v>
          </cell>
          <cell r="K35">
            <v>44949</v>
          </cell>
          <cell r="L35" t="str">
            <v>Lei 13.303/2016 CONTRATAÇÃO DIRETA DISPENSA DE LICITAÇÃO</v>
          </cell>
          <cell r="M35">
            <v>45407</v>
          </cell>
          <cell r="N35">
            <v>8159.9</v>
          </cell>
          <cell r="O35" t="str">
            <v>ENCERRADO</v>
          </cell>
        </row>
        <row r="36">
          <cell r="A36">
            <v>4041</v>
          </cell>
          <cell r="B36" t="str">
            <v>50900.000122/2020-82 20190077-1000</v>
          </cell>
          <cell r="C36" t="str">
            <v>PLANO FUNERÁRIO PARA EMPREGADOS, COMISSIONADOS E DIRETORES DA CDC - CONTRATO 04/2019</v>
          </cell>
          <cell r="D36" t="str">
            <v xml:space="preserve">2.201.900.000 ‐ OUTRAS DESPESAS DE PESSOAL </v>
          </cell>
          <cell r="E36" t="str">
            <v>ETHERNUS VELORIOS E SERVIÇOS FUNERÁRIOS - EPP</v>
          </cell>
          <cell r="F36" t="str">
            <v>08.742.087/0001-84</v>
          </cell>
          <cell r="G36" t="str">
            <v>04/2019</v>
          </cell>
          <cell r="H36" t="str">
            <v>1º ADITIVO AO CONTRATO 04/2019</v>
          </cell>
          <cell r="I36" t="str">
            <v>DIAFIN</v>
          </cell>
          <cell r="J36" t="str">
            <v>CODREH</v>
          </cell>
          <cell r="K36">
            <v>43875</v>
          </cell>
          <cell r="L36" t="str">
            <v>Lei 13.303/2016 CONTRATAÇÃO DIRETA DISPENSA DE LICITAÇÃO</v>
          </cell>
          <cell r="M36">
            <v>44301</v>
          </cell>
          <cell r="N36">
            <v>6458.4</v>
          </cell>
          <cell r="O36" t="str">
            <v>ENCERRADO</v>
          </cell>
        </row>
        <row r="37">
          <cell r="A37">
            <v>4042</v>
          </cell>
          <cell r="B37" t="str">
            <v>50900.000122/2020-82 20190077</v>
          </cell>
          <cell r="C37" t="str">
            <v>PLANO FUNERÁRIO PARA EMPREGADOS, COMISSIONADOS E DIRETORES DA CDC - CONTRATO 04/2019</v>
          </cell>
          <cell r="D37" t="str">
            <v xml:space="preserve">2.201.900.000 ‐ OUTRAS DESPESAS DE PESSOAL </v>
          </cell>
          <cell r="E37" t="str">
            <v>ETHERNUS VELORIOS E SERVIÇOS FUNERÁRIOS - EPP</v>
          </cell>
          <cell r="F37" t="str">
            <v>08.742.087/0001-84</v>
          </cell>
          <cell r="G37" t="str">
            <v>04/2019</v>
          </cell>
          <cell r="H37" t="str">
            <v>2º ADITIVO AO CONTRATO 04/2019</v>
          </cell>
          <cell r="I37" t="str">
            <v>DIAFIN</v>
          </cell>
          <cell r="J37" t="str">
            <v>CODREH</v>
          </cell>
          <cell r="K37">
            <v>44259</v>
          </cell>
          <cell r="L37" t="str">
            <v>Lei 13.303/2016 CONTRATAÇÃO DIRETA DISPENSA DE LICITAÇÃO</v>
          </cell>
          <cell r="M37">
            <v>44666</v>
          </cell>
          <cell r="N37">
            <v>6458.4</v>
          </cell>
          <cell r="O37" t="str">
            <v>ENCERRADO</v>
          </cell>
        </row>
        <row r="38">
          <cell r="A38">
            <v>4070</v>
          </cell>
          <cell r="B38" t="str">
            <v xml:space="preserve">50900.000604/2020-32 20190899-1 </v>
          </cell>
          <cell r="C38" t="str">
            <v>PRESTAÇÃO DE SERVIÇOS DE TELECOMUNICAÇÕES PARA IMPLEMENTAÇÃO, OPERAÇÃO E MANUTENÇÃO DE UM LINK DE ACESSO, SÍNCRONO, DEDICADO A INTERNET PARA A CDC.</v>
          </cell>
          <cell r="D38" t="str">
            <v xml:space="preserve">30.39210.26.126.0807.4103 - MANUTENÇÃO E ADEQUAÇÃO DE ATIVOS DE INFORMATICA, INFORMAÇÃO E TELEPROCESSAMENTO.
2.205.900.000 - OUTROS SERVIÇOS DE TERCEIROS </v>
          </cell>
          <cell r="E38" t="str">
            <v>FORTEL FORTALEZA TELECOMUNICAÇÕES LTDA</v>
          </cell>
          <cell r="F38" t="str">
            <v>06.809.941/0001-57</v>
          </cell>
          <cell r="G38" t="str">
            <v>07/2019</v>
          </cell>
          <cell r="I38" t="str">
            <v>DIEGEP</v>
          </cell>
          <cell r="J38" t="str">
            <v>CODTEI</v>
          </cell>
          <cell r="K38">
            <v>43630</v>
          </cell>
          <cell r="L38" t="str">
            <v>Lei 13.303/2016 CONTRATAÇÃO DIRETA DISPENSA DE LICITAÇÃO</v>
          </cell>
          <cell r="M38">
            <v>45473</v>
          </cell>
          <cell r="N38">
            <v>40998.18</v>
          </cell>
          <cell r="O38" t="str">
            <v>ENCERRADO</v>
          </cell>
        </row>
        <row r="39">
          <cell r="A39">
            <v>4071</v>
          </cell>
          <cell r="B39" t="str">
            <v xml:space="preserve">50900.000604/2020-32 20190899-1 </v>
          </cell>
          <cell r="C39" t="str">
            <v>PRESTAÇÃO DE SERVIÇOS DE TELECOMUNICAÇÕES PARA IMPLEMENTAÇÃO, OPERAÇÃO E MANUTENÇÃO DE UM LINK DE ACESSO, SÍNCRONO, DEDICADO A INTERNET PARA A CDC.</v>
          </cell>
          <cell r="D39" t="str">
            <v xml:space="preserve">30.39210.26.126.0807.4103 - MANUTENÇÃO E ADEQUAÇÃO DE ATIVOS DE INFORMATICA, INFORMAÇÃO E TELEPROCESSAMENTO.
2.205.900.000 - OUTROS SERVIÇOS DE TERCEIROS </v>
          </cell>
          <cell r="E39" t="str">
            <v>FORTEL FORTALEZA TELECOMUNICAÇÕES LTDA</v>
          </cell>
          <cell r="F39" t="str">
            <v>06.809.941/0001-57</v>
          </cell>
          <cell r="G39" t="str">
            <v>07/2019</v>
          </cell>
          <cell r="H39" t="str">
            <v>1º ADITIVO AO CONTRATO 07/2019</v>
          </cell>
          <cell r="I39" t="str">
            <v>DIEGEP</v>
          </cell>
          <cell r="J39" t="str">
            <v>CODTEI</v>
          </cell>
          <cell r="K39">
            <v>45076</v>
          </cell>
          <cell r="L39" t="str">
            <v>Lei 13.303/2016 CONTRATAÇÃO DIRETA DISPENSA DE LICITAÇÃO</v>
          </cell>
          <cell r="M39">
            <v>45473</v>
          </cell>
          <cell r="N39">
            <v>40998.18</v>
          </cell>
          <cell r="O39" t="str">
            <v>ENCERRADO</v>
          </cell>
        </row>
        <row r="40">
          <cell r="A40">
            <v>4081</v>
          </cell>
          <cell r="B40" t="str">
            <v>50900.000157/2020-11 20190429</v>
          </cell>
          <cell r="C40" t="str">
            <v>DESENVOLVIMENTO DE ATIVIDADES CONJUNTAS OPERACIONALIZAÇÃO E ESTÁGIO - Contrato nº 08/2019</v>
          </cell>
          <cell r="D40" t="str">
            <v xml:space="preserve">2.290.099.000 - OUTRAS DESPESAS COM ESTAGIÁRIOS E APRENDIZES </v>
          </cell>
          <cell r="E40" t="str">
            <v>CENTRO DE INTEGRACAO EMPRESA ESCOLA - CIEE</v>
          </cell>
          <cell r="F40" t="str">
            <v>61.600.839/0001-55</v>
          </cell>
          <cell r="G40" t="str">
            <v>08/2019</v>
          </cell>
          <cell r="H40" t="str">
            <v>1º ADITIVO AO CONTRATO 08/2019</v>
          </cell>
          <cell r="I40" t="str">
            <v>DIAFIN</v>
          </cell>
          <cell r="J40" t="str">
            <v>CODREH</v>
          </cell>
          <cell r="K40">
            <v>44008</v>
          </cell>
          <cell r="L40" t="str">
            <v>Lei 13.303/2016 CONTRATAÇÃO DIRETA DISPENSA DE LICITAÇÃO</v>
          </cell>
          <cell r="M40">
            <v>44373</v>
          </cell>
          <cell r="N40">
            <v>13815.6</v>
          </cell>
          <cell r="O40" t="str">
            <v>ENCERRADO</v>
          </cell>
        </row>
        <row r="41">
          <cell r="A41">
            <v>4082</v>
          </cell>
          <cell r="B41" t="str">
            <v>50900.000157/2020-11
20190429-1000</v>
          </cell>
          <cell r="C41" t="str">
            <v>DESENVOLVIMENTO DE ATIVIDADES CONJUNTAS OPERACIONALIZAÇÃO E ESTÁGIO - Contrato nº 08/2019</v>
          </cell>
          <cell r="D41" t="str">
            <v xml:space="preserve">2.290.099.000 - OUTRAS DESPESAS COM ESTAGIÁRIOS E APRENDIZES </v>
          </cell>
          <cell r="E41" t="str">
            <v>CENTRO DE INTEGRAÇÃO EMPRESA ESCOLA - CIEE</v>
          </cell>
          <cell r="F41" t="str">
            <v>61.600.839/0001-55</v>
          </cell>
          <cell r="G41" t="str">
            <v>08/2019</v>
          </cell>
          <cell r="H41" t="str">
            <v>2º ADITIVO AO CONTRATO 08/2019</v>
          </cell>
          <cell r="I41" t="str">
            <v>DIAFIN</v>
          </cell>
          <cell r="J41" t="str">
            <v>CODREH</v>
          </cell>
          <cell r="K41">
            <v>44308</v>
          </cell>
          <cell r="L41" t="str">
            <v>Lei 13.303/2016 CONTRATAÇÃO DIRETA DISPENSA DE LICITAÇÃO</v>
          </cell>
          <cell r="M41">
            <v>44738</v>
          </cell>
          <cell r="N41">
            <v>10440</v>
          </cell>
          <cell r="O41" t="str">
            <v>ENCERRADO</v>
          </cell>
        </row>
        <row r="42">
          <cell r="A42">
            <v>4083</v>
          </cell>
          <cell r="B42" t="str">
            <v>50900.000157/2020-11
20190429-1000</v>
          </cell>
          <cell r="C42" t="str">
            <v>DESENVOLVIMENTO DE ATIVIDADES CONJUNTAS OPERACIONALIZAÇÃO E ESTÁGIO - Contrato nº 08/2019</v>
          </cell>
          <cell r="D42" t="str">
            <v xml:space="preserve">2.290.099.000 - OUTRAS DESPESAS COM ESTAGIÁRIOS E APRENDIZES </v>
          </cell>
          <cell r="E42" t="str">
            <v>CENTRO DE INTEGRAÇÃO EMPRESA ESCOLA - CIEE</v>
          </cell>
          <cell r="F42" t="str">
            <v>61.600.839/0001-55</v>
          </cell>
          <cell r="G42" t="str">
            <v>08/2019</v>
          </cell>
          <cell r="H42" t="str">
            <v>3º ADITIVO AO CONTRATO 08/2019</v>
          </cell>
          <cell r="I42" t="str">
            <v>DIAFIN</v>
          </cell>
          <cell r="J42" t="str">
            <v>CODREH</v>
          </cell>
          <cell r="K42">
            <v>44315</v>
          </cell>
          <cell r="L42" t="str">
            <v>Lei 13.303/2016 CONTRATAÇÃO DIRETA DISPENSA DE LICITAÇÃO</v>
          </cell>
          <cell r="M42">
            <v>45103</v>
          </cell>
          <cell r="N42">
            <v>10440</v>
          </cell>
          <cell r="O42" t="str">
            <v>ENCERRADO</v>
          </cell>
        </row>
        <row r="43">
          <cell r="A43">
            <v>4084</v>
          </cell>
          <cell r="B43" t="str">
            <v>50900.000157/2020-11
20190429-1000</v>
          </cell>
          <cell r="C43" t="str">
            <v>DESENVOLVIMENTO DE ATIVIDADES CONJUNTAS OPERACIONALIZAÇÃO E ESTÁGIO - Contrato nº 08/2019</v>
          </cell>
          <cell r="D43" t="str">
            <v xml:space="preserve">2.290.099.000 - OUTRAS DESPESAS COM ESTAGIÁRIOS E APRENDIZES </v>
          </cell>
          <cell r="E43" t="str">
            <v>CENTRO DE INTEGRAÇÃO EMPRESA ESCOLA - CIEE</v>
          </cell>
          <cell r="F43" t="str">
            <v>61.600.839/0001-55</v>
          </cell>
          <cell r="G43" t="str">
            <v>08/2019</v>
          </cell>
          <cell r="H43" t="str">
            <v>4º ADITIVO AO CONTRATO 08/2019</v>
          </cell>
          <cell r="I43" t="str">
            <v>DIAFIN</v>
          </cell>
          <cell r="J43" t="str">
            <v>CODREH</v>
          </cell>
          <cell r="K43">
            <v>45093</v>
          </cell>
          <cell r="L43" t="str">
            <v>Lei 13.303/2016 CONTRATAÇÃO DIRETA DISPENSA DE LICITAÇÃO</v>
          </cell>
          <cell r="M43">
            <v>45469</v>
          </cell>
          <cell r="N43">
            <v>11540.38</v>
          </cell>
          <cell r="O43" t="str">
            <v>ENCERRADO</v>
          </cell>
        </row>
        <row r="44">
          <cell r="A44">
            <v>4090</v>
          </cell>
          <cell r="B44">
            <v>20190932</v>
          </cell>
          <cell r="C44" t="str">
            <v>PRESTAÇÃO DE SERVIÇOS, POR DEMANDA, DE APOIO ADMINISTRATIVO EM ZELADORIA, COPEIRAGEM, RECEPÇÃO, PORTARIA, MOTORISTA</v>
          </cell>
          <cell r="D44" t="str">
            <v xml:space="preserve">2.205.900.000 - OUTROS SERVIÇOS DE TERCEIROS </v>
          </cell>
          <cell r="E44" t="str">
            <v>CRIART - SERVIÇO DE TERCEIRIZAÇÃO DE MÃO DE OBRA</v>
          </cell>
          <cell r="F44" t="str">
            <v>07.783.832.0001-70</v>
          </cell>
          <cell r="G44" t="str">
            <v>09/2019</v>
          </cell>
          <cell r="I44" t="str">
            <v>DIAFIN</v>
          </cell>
          <cell r="J44" t="str">
            <v>COADMI</v>
          </cell>
          <cell r="K44">
            <v>43648</v>
          </cell>
          <cell r="L44" t="str">
            <v xml:space="preserve">Lei 13.303/2016 DISPENSA DE LICITAÇÃO - EMERGENCIAL </v>
          </cell>
          <cell r="M44">
            <v>43839</v>
          </cell>
          <cell r="N44">
            <v>1575912.06</v>
          </cell>
          <cell r="O44" t="str">
            <v>ENCERRADO</v>
          </cell>
        </row>
        <row r="45">
          <cell r="A45">
            <v>4100</v>
          </cell>
          <cell r="B45" t="str">
            <v>50900.000071/2020-99 20190153</v>
          </cell>
          <cell r="C45"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5" t="str">
            <v xml:space="preserve">2.201.030.200 - AUXÍLIOS ALIMENTAÇÃO E REFEIÇÃO </v>
          </cell>
          <cell r="E45" t="str">
            <v>SODEXO PASS DO BRASIL SERVIÇOS E COMÉRCIO S/A.</v>
          </cell>
          <cell r="F45" t="str">
            <v>69.034.668/0001-56</v>
          </cell>
          <cell r="G45" t="str">
            <v>10/2019</v>
          </cell>
          <cell r="I45" t="str">
            <v>DIAFIN</v>
          </cell>
          <cell r="J45" t="str">
            <v>CODREH</v>
          </cell>
          <cell r="K45">
            <v>43657</v>
          </cell>
          <cell r="L45" t="str">
            <v>Lei 8.666/93 
PE Nº 005/2019</v>
          </cell>
          <cell r="M45">
            <v>44023</v>
          </cell>
          <cell r="N45">
            <v>1699850.68</v>
          </cell>
          <cell r="O45" t="str">
            <v>ENCERRADO</v>
          </cell>
        </row>
        <row r="46">
          <cell r="A46">
            <v>4101</v>
          </cell>
          <cell r="B46" t="str">
            <v>50900.000071/2020-99 20190153</v>
          </cell>
          <cell r="C46"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6" t="str">
            <v xml:space="preserve">2.201.030.200 - AUXÍLIOS ALIMENTAÇÃO E REFEIÇÃO </v>
          </cell>
          <cell r="E46" t="str">
            <v>SODEXO PASS DO BRASIL SERVIÇOS E COMÉRCIO S/A.</v>
          </cell>
          <cell r="F46" t="str">
            <v>69.034.668/0001-56</v>
          </cell>
          <cell r="G46" t="str">
            <v>10/2019</v>
          </cell>
          <cell r="H46" t="str">
            <v>1º ADITIVO AO CONTRATO 10/2019</v>
          </cell>
          <cell r="I46" t="str">
            <v>DIAFIN</v>
          </cell>
          <cell r="J46" t="str">
            <v>CODREH</v>
          </cell>
          <cell r="K46">
            <v>44018</v>
          </cell>
          <cell r="L46" t="str">
            <v>Lei 8.666/93 
PE Nº 005/2019</v>
          </cell>
          <cell r="M46">
            <v>44388</v>
          </cell>
          <cell r="N46">
            <v>1699850.68</v>
          </cell>
          <cell r="O46" t="str">
            <v>ENCERRADO</v>
          </cell>
        </row>
        <row r="47">
          <cell r="A47">
            <v>4102</v>
          </cell>
          <cell r="B47" t="str">
            <v>50900.000071/2020-99 20190153</v>
          </cell>
          <cell r="C47"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7" t="str">
            <v xml:space="preserve">2.201.030.200 - AUXÍLIOS ALIMENTAÇÃO E REFEIÇÃO </v>
          </cell>
          <cell r="E47" t="str">
            <v>SODEXO PASS DO BRASIL SERVIÇOS E COMÉRCIO S/A.</v>
          </cell>
          <cell r="F47" t="str">
            <v>69.034.668/0001-56</v>
          </cell>
          <cell r="G47" t="str">
            <v>10/2019</v>
          </cell>
          <cell r="H47" t="str">
            <v>2º ADITIVO AO CONTRATO 10/2019</v>
          </cell>
          <cell r="I47" t="str">
            <v>DIAFIN</v>
          </cell>
          <cell r="J47" t="str">
            <v>CODREH</v>
          </cell>
          <cell r="K47">
            <v>44348</v>
          </cell>
          <cell r="L47" t="str">
            <v>Lei 8.666/93 
PE Nº 005/2019</v>
          </cell>
          <cell r="M47">
            <v>44753</v>
          </cell>
          <cell r="N47">
            <v>1696744.98</v>
          </cell>
          <cell r="O47" t="str">
            <v>ENCERRADO</v>
          </cell>
        </row>
        <row r="48">
          <cell r="A48">
            <v>4103</v>
          </cell>
          <cell r="B48" t="str">
            <v>50900.000071/2020-99 20190153</v>
          </cell>
          <cell r="C48"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8" t="str">
            <v xml:space="preserve">2.201.030.200 - AUXÍLIOS ALIMENTAÇÃO E REFEIÇÃO </v>
          </cell>
          <cell r="E48" t="str">
            <v>SODEXO PASS DO BRASIL SERVIÇOS E COMÉRCIO S/A.</v>
          </cell>
          <cell r="F48" t="str">
            <v>69.034.668/0001-56</v>
          </cell>
          <cell r="G48" t="str">
            <v>10/2019</v>
          </cell>
          <cell r="H48" t="str">
            <v>3º ADITIVO AO CONTRATO 10/2019</v>
          </cell>
          <cell r="I48" t="str">
            <v>DIAFIN</v>
          </cell>
          <cell r="J48" t="str">
            <v>CODREH</v>
          </cell>
          <cell r="K48">
            <v>44753</v>
          </cell>
          <cell r="L48" t="str">
            <v>Lei 8.666/93 
PE Nº 005/2019</v>
          </cell>
          <cell r="M48">
            <v>45118</v>
          </cell>
          <cell r="N48">
            <v>1725386.4</v>
          </cell>
          <cell r="O48" t="str">
            <v>ENCERRADO</v>
          </cell>
        </row>
        <row r="49">
          <cell r="A49">
            <v>4104</v>
          </cell>
          <cell r="B49" t="str">
            <v>50900.000071/2020-99 20190153</v>
          </cell>
          <cell r="C49"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49" t="str">
            <v xml:space="preserve">2.201.030.200 - AUXÍLIOS ALIMENTAÇÃO E REFEIÇÃO </v>
          </cell>
          <cell r="E49" t="str">
            <v>SODEXO PASS DO BRASIL SERVIÇOS E COMÉRCIO S/A.</v>
          </cell>
          <cell r="F49" t="str">
            <v>69.034.668/0001-56</v>
          </cell>
          <cell r="G49" t="str">
            <v>10/2019</v>
          </cell>
          <cell r="H49" t="str">
            <v>4º ADITIVO AO CONTRATO 10/2019</v>
          </cell>
          <cell r="I49" t="str">
            <v>DIAFIN</v>
          </cell>
          <cell r="J49" t="str">
            <v>CODREH</v>
          </cell>
          <cell r="K49">
            <v>45117</v>
          </cell>
          <cell r="L49" t="str">
            <v>Lei 8.666/93 
PE Nº 005/2019</v>
          </cell>
          <cell r="M49">
            <v>45484</v>
          </cell>
          <cell r="N49">
            <v>1725386.4</v>
          </cell>
          <cell r="O49" t="str">
            <v>ENCERRADO</v>
          </cell>
        </row>
        <row r="50">
          <cell r="A50">
            <v>4105</v>
          </cell>
          <cell r="B50" t="str">
            <v>50900.000071/2020-99 20190153</v>
          </cell>
          <cell r="C50" t="str">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ell>
          <cell r="D50" t="str">
            <v xml:space="preserve">2.201.030.200 - AUXÍLIOS ALIMENTAÇÃO E REFEIÇÃO </v>
          </cell>
          <cell r="E50" t="str">
            <v>SODEXO PASS DO BRASIL SERVIÇOS E COMÉRCIO S/A.</v>
          </cell>
          <cell r="F50" t="str">
            <v>69.034.668/0001-56</v>
          </cell>
          <cell r="G50" t="str">
            <v>10/2019</v>
          </cell>
          <cell r="H50" t="str">
            <v>5º ADITIVO AO CONTRATO 10/2019</v>
          </cell>
          <cell r="I50" t="str">
            <v>DIAFIN</v>
          </cell>
          <cell r="J50" t="str">
            <v>CODREH</v>
          </cell>
          <cell r="K50">
            <v>45436</v>
          </cell>
          <cell r="L50" t="str">
            <v>Lei 8.666/93 
PE Nº 005/2019</v>
          </cell>
          <cell r="M50">
            <v>45484</v>
          </cell>
          <cell r="N50">
            <v>1725386.4</v>
          </cell>
          <cell r="O50" t="str">
            <v>ENCERRADO</v>
          </cell>
        </row>
        <row r="51">
          <cell r="A51">
            <v>4120</v>
          </cell>
          <cell r="B51" t="str">
            <v>20190215-1000</v>
          </cell>
          <cell r="C51" t="str">
            <v>Aquisição de 02 relógios eletrônicos de ponto.</v>
          </cell>
          <cell r="E51" t="str">
            <v>CASA MAGALHÃES</v>
          </cell>
          <cell r="G51" t="str">
            <v>12/2019</v>
          </cell>
          <cell r="I51" t="str">
            <v>DIRPRE</v>
          </cell>
          <cell r="J51" t="str">
            <v>CODREH</v>
          </cell>
          <cell r="K51">
            <v>43739</v>
          </cell>
          <cell r="L51" t="str">
            <v>Lei 13.303/2016 CONTRATAÇÃO DIRETA DISPENSA DE LICITAÇÃO</v>
          </cell>
          <cell r="M51">
            <v>44113</v>
          </cell>
          <cell r="N51">
            <v>3338</v>
          </cell>
          <cell r="O51" t="str">
            <v>ENCERRADO</v>
          </cell>
        </row>
        <row r="52">
          <cell r="A52">
            <v>4130</v>
          </cell>
          <cell r="B52" t="str">
            <v>50900.000127/2020-13 20191220</v>
          </cell>
          <cell r="C52" t="str">
            <v>CONTRATAÇÃO DE EMPRESA ESPECIALIZADA PARA A PRESTAÇÃO DE SERVIÇO DE ASSINATURA ON LINE DA FERRAMENTA BANCO DE PREÇOS</v>
          </cell>
          <cell r="D52" t="str">
            <v xml:space="preserve">2.205.900.000 - OUTROS SERVIÇOS DE TERCEIROS </v>
          </cell>
          <cell r="E52" t="str">
            <v>NP CAPACITACAO E SOLUCOES TECNOLOGICAS LTDA</v>
          </cell>
          <cell r="F52" t="str">
            <v>07.797.967/0001-95</v>
          </cell>
          <cell r="G52" t="str">
            <v>13/2019</v>
          </cell>
          <cell r="I52" t="str">
            <v>DIRPRE</v>
          </cell>
          <cell r="J52" t="str">
            <v>CODCOL</v>
          </cell>
          <cell r="K52">
            <v>43711</v>
          </cell>
          <cell r="L52" t="str">
            <v>Lei 13.303/2016 INEXIGIBILIDADE DE LICITAÇÃO</v>
          </cell>
          <cell r="M52">
            <v>44082</v>
          </cell>
          <cell r="N52">
            <v>8700</v>
          </cell>
          <cell r="O52" t="str">
            <v>ENCERRADO</v>
          </cell>
        </row>
        <row r="53">
          <cell r="A53">
            <v>4131</v>
          </cell>
          <cell r="B53" t="str">
            <v>20191220-1000</v>
          </cell>
          <cell r="C53" t="str">
            <v>CONTRATAÇÃO DE EMPRESA ESPECIALIZADA PARA A PRESTAÇÃO DE SERVIÇO DE ASSINATURA ON LINE DA FERRAMENTA BANCO DE PREÇOS</v>
          </cell>
          <cell r="D53" t="str">
            <v xml:space="preserve">2.205.900.000 - OUTROS SERVIÇOS DE TERCEIROS </v>
          </cell>
          <cell r="E53" t="str">
            <v>NP CAPACITACAO E SOLUCOES TECNOLOGICAS LTDA</v>
          </cell>
          <cell r="F53" t="str">
            <v>07.797.967/0001-95</v>
          </cell>
          <cell r="G53" t="str">
            <v>13/2019</v>
          </cell>
          <cell r="H53" t="str">
            <v>1º ADITIVO AO CONTRATO 13/2019</v>
          </cell>
          <cell r="I53" t="str">
            <v>DIRPRE</v>
          </cell>
          <cell r="J53" t="str">
            <v>CODCOL</v>
          </cell>
          <cell r="K53">
            <v>44011</v>
          </cell>
          <cell r="L53" t="str">
            <v>Lei 13.303/2016 INEXIGIBILIDADE DE LICITAÇÃO</v>
          </cell>
          <cell r="M53">
            <v>44447</v>
          </cell>
          <cell r="N53">
            <v>8700</v>
          </cell>
          <cell r="O53" t="str">
            <v>ENCERRADO</v>
          </cell>
        </row>
        <row r="54">
          <cell r="A54">
            <v>4132</v>
          </cell>
          <cell r="B54" t="str">
            <v>50900.000127/2020-13
20191220-1000</v>
          </cell>
          <cell r="C54" t="str">
            <v>CONTRATAÇÃO DE EMPRESA ESPECIALIZADA PARA A PRESTAÇÃO DE SERVIÇO DE ASSINATURA ON LINE DA FERRAMENTA BANCO DE PREÇOS</v>
          </cell>
          <cell r="D54" t="str">
            <v xml:space="preserve">2.205.900.000 - OUTROS SERVIÇOS DE TERCEIROS </v>
          </cell>
          <cell r="E54" t="str">
            <v>NP CAPACITACAO E SOLUCOES TECNOLOGICAS LTDA</v>
          </cell>
          <cell r="F54" t="str">
            <v>07.797.967/0001-95</v>
          </cell>
          <cell r="G54" t="str">
            <v>13/2019</v>
          </cell>
          <cell r="H54" t="str">
            <v>2º ADITIVO AO CONTRATO 13/2019</v>
          </cell>
          <cell r="I54" t="str">
            <v>DIRPRE</v>
          </cell>
          <cell r="J54" t="str">
            <v>CODCOL</v>
          </cell>
          <cell r="K54">
            <v>44412</v>
          </cell>
          <cell r="L54" t="str">
            <v>Lei 13.303/2016 INEXIGIBILIDADE DE LICITAÇÃO</v>
          </cell>
          <cell r="M54">
            <v>44812</v>
          </cell>
          <cell r="N54">
            <v>9320.48</v>
          </cell>
          <cell r="O54" t="str">
            <v>ENCERRADO</v>
          </cell>
        </row>
        <row r="55">
          <cell r="A55">
            <v>4133</v>
          </cell>
          <cell r="B55" t="str">
            <v>50900.000127/2020-13
20191220-1000</v>
          </cell>
          <cell r="C55" t="str">
            <v>CONTRATAÇÃO DE EMPRESA ESPECIALIZADA PARA A PRESTAÇÃO DE SERVIÇO DE ASSINATURA ON LINE DA FERRAMENTA BANCO DE PREÇOS</v>
          </cell>
          <cell r="D55" t="str">
            <v xml:space="preserve">2.205.900.000 - OUTROS SERVIÇOS DE TERCEIROS </v>
          </cell>
          <cell r="E55" t="str">
            <v>NP CAPACITACAO E SOLUCOES TECNOLOGICAS LTDA</v>
          </cell>
          <cell r="F55" t="str">
            <v>07.797.967/0001-95</v>
          </cell>
          <cell r="G55" t="str">
            <v>13/2019</v>
          </cell>
          <cell r="H55" t="str">
            <v>3º ADITIVO AO CONTRATO 13/2019</v>
          </cell>
          <cell r="I55" t="str">
            <v>DIRPRE</v>
          </cell>
          <cell r="J55" t="str">
            <v>CODCOL</v>
          </cell>
          <cell r="K55">
            <v>44802</v>
          </cell>
          <cell r="L55" t="str">
            <v>Lei 13.303/2016 INEXIGIBILIDADE DE LICITAÇÃO</v>
          </cell>
          <cell r="M55">
            <v>45177</v>
          </cell>
          <cell r="N55">
            <v>10171</v>
          </cell>
          <cell r="O55" t="str">
            <v>ENCERRADO</v>
          </cell>
        </row>
        <row r="56">
          <cell r="A56">
            <v>4140</v>
          </cell>
          <cell r="B56" t="str">
            <v>20180985-1000</v>
          </cell>
          <cell r="C56" t="str">
            <v>Auditorial ambiental externa do sistema de gestão ambiental da CDC</v>
          </cell>
          <cell r="E56" t="str">
            <v>EV TOPTRENDS DESENVOLVIMENTO</v>
          </cell>
          <cell r="G56" t="str">
            <v>14/2019</v>
          </cell>
          <cell r="I56" t="str">
            <v>DIRCOM</v>
          </cell>
          <cell r="J56" t="str">
            <v>CODSMS</v>
          </cell>
          <cell r="K56">
            <v>43711</v>
          </cell>
          <cell r="L56" t="str">
            <v>Lei 13.303/2016 CONTRATAÇÃO DIRETA DISPENSA DE LICITAÇÃO</v>
          </cell>
          <cell r="M56">
            <v>44082</v>
          </cell>
          <cell r="N56">
            <v>8700</v>
          </cell>
          <cell r="O56" t="str">
            <v>ENCERRADO</v>
          </cell>
        </row>
        <row r="57">
          <cell r="A57">
            <v>4150</v>
          </cell>
          <cell r="B57" t="str">
            <v>50900.000492/2020-10 20190712</v>
          </cell>
          <cell r="C57" t="str">
            <v>FORNECIMENTO DE ÁGUA MINERAL</v>
          </cell>
          <cell r="D57" t="str">
            <v xml:space="preserve">2.204.039.000 - DEMAIS </v>
          </cell>
          <cell r="E57" t="str">
            <v>CAMILA FRAGOSO AGUIAR DOS SANTOS</v>
          </cell>
          <cell r="F57" t="str">
            <v>27.761.457/0001-75</v>
          </cell>
          <cell r="G57" t="str">
            <v>15/2019</v>
          </cell>
          <cell r="I57" t="str">
            <v>DIAFIN</v>
          </cell>
          <cell r="J57" t="str">
            <v>COADMI</v>
          </cell>
          <cell r="K57">
            <v>43719</v>
          </cell>
          <cell r="L57" t="str">
            <v>Lei 13.303/2016
PE 06/2019</v>
          </cell>
          <cell r="M57">
            <v>44104</v>
          </cell>
          <cell r="N57">
            <v>23026.5</v>
          </cell>
          <cell r="O57" t="str">
            <v>ENCERRADO</v>
          </cell>
        </row>
        <row r="58">
          <cell r="A58">
            <v>4151</v>
          </cell>
          <cell r="B58" t="str">
            <v>50900.000492/2020-10 20190712</v>
          </cell>
          <cell r="C58" t="str">
            <v>AQUISIÇÃO DE ÁGUA MINERAL SEM GÁS ENVASADA EM GARRAFÃO DE POLICARBONATO DE 20 LITROS PARA ATENDER AS NECESSIDADES DA COMPANHIA DOCAS DO CEARÁ.</v>
          </cell>
          <cell r="D58" t="str">
            <v xml:space="preserve">2.204.039.000 - DEMAIS </v>
          </cell>
          <cell r="E58" t="str">
            <v>CAMILA FRAGOSO AGUIAR DOS SANTOS</v>
          </cell>
          <cell r="F58" t="str">
            <v>27.761.457/0001-75</v>
          </cell>
          <cell r="G58" t="str">
            <v>15/2019</v>
          </cell>
          <cell r="H58" t="str">
            <v>1º ADITIVO AO CONTRATO 15/2019</v>
          </cell>
          <cell r="I58" t="str">
            <v>DIAFIN</v>
          </cell>
          <cell r="J58" t="str">
            <v>COADMI</v>
          </cell>
          <cell r="K58">
            <v>44070</v>
          </cell>
          <cell r="L58" t="str">
            <v>Lei 13.303/2016
PE 06/2019</v>
          </cell>
          <cell r="M58">
            <v>44469</v>
          </cell>
          <cell r="N58">
            <v>23026.5</v>
          </cell>
          <cell r="O58" t="str">
            <v>ENCERRADO</v>
          </cell>
        </row>
        <row r="59">
          <cell r="A59">
            <v>4152</v>
          </cell>
          <cell r="B59" t="str">
            <v>50900.000492/2020-10 20190712</v>
          </cell>
          <cell r="C59" t="str">
            <v>AQUISIÇÃO DE ÁGUA MINERAL SEM GÁS ENVASADA EM GARRAFÃO DE POLICARBONATO DE 20 LITROS PARA ATENDER AS NECESSIDADES DA COMPANHIA DOCAS DO CEARÁ.</v>
          </cell>
          <cell r="D59" t="str">
            <v xml:space="preserve">2.204.039.000 - DEMAIS </v>
          </cell>
          <cell r="E59" t="str">
            <v>CAMILA FRAGOSO AGUIAR DOS SANTOS</v>
          </cell>
          <cell r="F59" t="str">
            <v>27.761.457/0001-75</v>
          </cell>
          <cell r="G59" t="str">
            <v>15/2019</v>
          </cell>
          <cell r="H59" t="str">
            <v>2º ADITIVO AO CONTRATO 15/2019</v>
          </cell>
          <cell r="I59" t="str">
            <v>DIAFIN</v>
          </cell>
          <cell r="J59" t="str">
            <v>COADMI</v>
          </cell>
          <cell r="K59">
            <v>44391</v>
          </cell>
          <cell r="L59" t="str">
            <v>Lei 13.303/2016
PE 06/2019</v>
          </cell>
          <cell r="M59">
            <v>44834</v>
          </cell>
          <cell r="N59">
            <v>20230</v>
          </cell>
          <cell r="O59" t="str">
            <v>ENCERRADO</v>
          </cell>
        </row>
        <row r="60">
          <cell r="A60">
            <v>4153</v>
          </cell>
          <cell r="B60" t="str">
            <v>50900.000492/2020-10 20190712</v>
          </cell>
          <cell r="C60" t="str">
            <v>AQUISIÇÃO DE ÁGUA MINERAL SEM GÁS ENVASADA EM GARRAFÃO DE POLICARBONATO DE 20 LITROS PARA ATENDER AS NECESSIDADES DA COMPANHIA DOCAS DO CEARÁ.</v>
          </cell>
          <cell r="D60" t="str">
            <v xml:space="preserve">2.204.039.000 - DEMAIS </v>
          </cell>
          <cell r="E60" t="str">
            <v>CAMILA FRAGOSO AGUIAR DOS SANTOS</v>
          </cell>
          <cell r="F60" t="str">
            <v>27.761.457/0001-75</v>
          </cell>
          <cell r="G60" t="str">
            <v>15/2019</v>
          </cell>
          <cell r="H60" t="str">
            <v>3º ADITIVO AO CONTRATO 15/2019</v>
          </cell>
          <cell r="I60" t="str">
            <v>DIAFIN</v>
          </cell>
          <cell r="J60" t="str">
            <v>COADMI</v>
          </cell>
          <cell r="K60">
            <v>44790</v>
          </cell>
          <cell r="L60" t="str">
            <v>Lei 13.303/2016
PE 06/2019</v>
          </cell>
          <cell r="M60">
            <v>45199</v>
          </cell>
          <cell r="N60">
            <v>20230</v>
          </cell>
          <cell r="O60" t="str">
            <v>ENCERRADO</v>
          </cell>
        </row>
        <row r="61">
          <cell r="A61">
            <v>4154</v>
          </cell>
          <cell r="B61" t="str">
            <v>50900.000492/2020-10 20190712</v>
          </cell>
          <cell r="C61" t="str">
            <v>AQUISIÇÃO DE ÁGUA MINERAL SEM GÁS ENVASADA EM GARRAFÃO DE POLICARBONATO DE 20 LITROS PARA ATENDER AS NECESSIDADES DA COMPANHIA DOCAS DO CEARÁ.</v>
          </cell>
          <cell r="D61" t="str">
            <v xml:space="preserve">2.204.039.000 - DEMAIS </v>
          </cell>
          <cell r="E61" t="str">
            <v>CAMILA FRAGOSO AGUIAR DOS SANTOS</v>
          </cell>
          <cell r="F61" t="str">
            <v>27.761.457/0001-75</v>
          </cell>
          <cell r="G61" t="str">
            <v>15/2019</v>
          </cell>
          <cell r="H61" t="str">
            <v>4º ADITIVO AO CONTRATO 15/2019</v>
          </cell>
          <cell r="I61" t="str">
            <v>DIAFIN</v>
          </cell>
          <cell r="J61" t="str">
            <v>COADMI</v>
          </cell>
          <cell r="K61">
            <v>44957</v>
          </cell>
          <cell r="L61" t="str">
            <v>Lei 13.303/2016
PE 06/2019</v>
          </cell>
          <cell r="M61">
            <v>45199</v>
          </cell>
          <cell r="N61">
            <v>20230</v>
          </cell>
          <cell r="O61" t="str">
            <v>ENCERRADO</v>
          </cell>
        </row>
        <row r="62">
          <cell r="A62">
            <v>4155</v>
          </cell>
          <cell r="B62" t="str">
            <v>50900.000492/2020-10 20190712</v>
          </cell>
          <cell r="C62" t="str">
            <v>AQUISIÇÃO DE ÁGUA MINERAL SEM GÁS ENVASADA EM GARRAFÃO DE POLICARBONATO DE 20 LITROS PARA ATENDER AS NECESSIDADES DA COMPANHIA DOCAS DO CEARÁ.</v>
          </cell>
          <cell r="D62" t="str">
            <v xml:space="preserve">2.204.039.000 - DEMAIS </v>
          </cell>
          <cell r="E62" t="str">
            <v>CAMILA FRAGOSO AGUIAR DOS SANTOS</v>
          </cell>
          <cell r="F62" t="str">
            <v>27.761.457/0001-75</v>
          </cell>
          <cell r="G62" t="str">
            <v>15/2019</v>
          </cell>
          <cell r="H62" t="str">
            <v>5º ADITIVO AO CONTRATO 15/2019</v>
          </cell>
          <cell r="I62" t="str">
            <v>DIAFIN</v>
          </cell>
          <cell r="J62" t="str">
            <v>COADMI</v>
          </cell>
          <cell r="K62">
            <v>45190</v>
          </cell>
          <cell r="L62" t="str">
            <v>Lei 13.303/2016
PE 06/2019</v>
          </cell>
          <cell r="M62">
            <v>45199</v>
          </cell>
          <cell r="N62">
            <v>24276</v>
          </cell>
          <cell r="O62" t="str">
            <v>ENCERRADO</v>
          </cell>
        </row>
        <row r="63">
          <cell r="A63">
            <v>4156</v>
          </cell>
          <cell r="B63" t="str">
            <v>50900.000492/2020-10 20190712</v>
          </cell>
          <cell r="C63" t="str">
            <v>AQUISIÇÃO DE ÁGUA MINERAL SEM GÁS ENVASADA EM GARRAFÃO DE POLICARBONATO DE 20 LITROS PARA ATENDER AS NECESSIDADES DA COMPANHIA DOCAS DO CEARÁ.</v>
          </cell>
          <cell r="D63" t="str">
            <v xml:space="preserve">2.204.039.000 - DEMAIS </v>
          </cell>
          <cell r="E63" t="str">
            <v>CAMILA FRAGOSO AGUIAR DOS SANTOS</v>
          </cell>
          <cell r="F63" t="str">
            <v>27.761.457/0001-75</v>
          </cell>
          <cell r="G63" t="str">
            <v>15/2019</v>
          </cell>
          <cell r="H63" t="str">
            <v>6º ADITIVO AO CONTRATO 15/2019</v>
          </cell>
          <cell r="I63" t="str">
            <v>DIAFIN</v>
          </cell>
          <cell r="J63" t="str">
            <v>COADMI</v>
          </cell>
          <cell r="K63">
            <v>45198</v>
          </cell>
          <cell r="L63" t="str">
            <v>Lei 13.303/2016
PE 06/2019</v>
          </cell>
          <cell r="M63">
            <v>45565</v>
          </cell>
          <cell r="N63">
            <v>24276</v>
          </cell>
          <cell r="O63" t="str">
            <v>ENCERRADO</v>
          </cell>
        </row>
        <row r="64">
          <cell r="A64">
            <v>4160</v>
          </cell>
          <cell r="B64" t="str">
            <v>20191169-1</v>
          </cell>
          <cell r="C64" t="str">
            <v>SERVIÇO DE SUPORTE JURÍDICO NA ÁREA DE LICITAÇÕES E CONTRATOS PARA A CDC</v>
          </cell>
          <cell r="D64" t="str">
            <v xml:space="preserve">2.205.900.000 - OUTROS SERVIÇOS DE TERCEIROS </v>
          </cell>
          <cell r="E64" t="str">
            <v>ZÊNITE INFORMAÇÃO E CONSULTORIA S/A</v>
          </cell>
          <cell r="F64" t="str">
            <v>86.781.069/0001-15</v>
          </cell>
          <cell r="G64" t="str">
            <v>16/2019</v>
          </cell>
          <cell r="I64" t="str">
            <v>DIRPRE</v>
          </cell>
          <cell r="J64" t="str">
            <v>CODJUR</v>
          </cell>
          <cell r="L64" t="str">
            <v>Lei 13.303/2016 CONTRATAÇÃO DIRETA DISPENSA DE LICITAÇÃO</v>
          </cell>
          <cell r="O64" t="str">
            <v>ENCERRADO</v>
          </cell>
        </row>
        <row r="65">
          <cell r="A65">
            <v>4170</v>
          </cell>
          <cell r="B65" t="str">
            <v>50900.000236/2021-11 20190666</v>
          </cell>
          <cell r="C65" t="str">
            <v>CONTRATAÇÃO DE ENTIDADE SEM FINS LUCRATIVOS, PARA O DESENVOLVIMENTO DE ATIVIDADES CONJUNTAS, REFERENTES À TRIAGEM, SELEÇÃO, CONTRATAÇÃO, ACOMPANHAMENTO E DISPONIBILIZAÇÃO DE APRENDIZES PARA A CDC</v>
          </cell>
          <cell r="D65" t="str">
            <v xml:space="preserve">2.290.099.000 - OUTRAS DESPESAS COM ESTAGIÁRIOS E APRENDIZES </v>
          </cell>
          <cell r="E65" t="str">
            <v>CENTRO DE INTEGRACAO EMPRESA ESCOLA - CIEE</v>
          </cell>
          <cell r="F65" t="str">
            <v>61.600.839/0001-55</v>
          </cell>
          <cell r="G65" t="str">
            <v>17/2019</v>
          </cell>
          <cell r="I65" t="str">
            <v>DIAFIN</v>
          </cell>
          <cell r="J65" t="str">
            <v>CODREH</v>
          </cell>
          <cell r="K65">
            <v>43789</v>
          </cell>
          <cell r="L65" t="str">
            <v>Lei 13.303/2016 CONTRATAÇÃO DIRETA DISPENSA DE LICITAÇÃO</v>
          </cell>
          <cell r="M65">
            <v>44173</v>
          </cell>
          <cell r="N65">
            <v>75156</v>
          </cell>
          <cell r="O65" t="str">
            <v>ENCERRADO</v>
          </cell>
        </row>
        <row r="66">
          <cell r="A66">
            <v>4171</v>
          </cell>
          <cell r="B66" t="str">
            <v>50900.000236/2021-11 20190666</v>
          </cell>
          <cell r="C66" t="str">
            <v>CONTRATAÇÃO DE ENTIDADE SEM FINS LUCRATIVOS, PARA O DESENVOLVIMENTO DE ATIVIDADES CONJUNTAS, REFERENTES À TRIAGEM, SELEÇÃO, CONTRATAÇÃO, ACOMPANHAMENTO E DISPONIBILIZAÇÃO DE APRENDIZES PARA A CDC</v>
          </cell>
          <cell r="D66" t="str">
            <v xml:space="preserve">2.290.099.000 - OUTRAS DESPESAS COM ESTAGIÁRIOS E APRENDIZES </v>
          </cell>
          <cell r="E66" t="str">
            <v>CENTRO DE INTEGRACAO EMPRESA ESCOLA - CIEE</v>
          </cell>
          <cell r="F66" t="str">
            <v>61.600.839/0001-55</v>
          </cell>
          <cell r="G66" t="str">
            <v>17/2019</v>
          </cell>
          <cell r="H66" t="str">
            <v xml:space="preserve">1º ADITIVO AO CONTRATO 017/2019 </v>
          </cell>
          <cell r="I66" t="str">
            <v>DIAFIN</v>
          </cell>
          <cell r="J66" t="str">
            <v>CODREH</v>
          </cell>
          <cell r="K66">
            <v>44173</v>
          </cell>
          <cell r="L66" t="str">
            <v>Lei 13.303/2016 CONTRATAÇÃO DIRETA DISPENSA DE LICITAÇÃO</v>
          </cell>
          <cell r="M66">
            <v>44538</v>
          </cell>
          <cell r="N66">
            <v>75156</v>
          </cell>
          <cell r="O66" t="str">
            <v>ENCERRADO</v>
          </cell>
        </row>
        <row r="67">
          <cell r="A67">
            <v>4172</v>
          </cell>
          <cell r="B67" t="str">
            <v>50900.000236/2021-11 20190666</v>
          </cell>
          <cell r="C67" t="str">
            <v>CONTRATAÇÃO DE ENTIDADE SEM FINS LUCRATIVOS, PARA O DESENVOLVIMENTO DE ATIVIDADES CONJUNTAS, REFERENTES À TRIAGEM, SELEÇÃO, CONTRATAÇÃO, ACOMPANHAMENTO E DISPONIBILIZAÇÃO DE APRENDIZES PARA A CDC</v>
          </cell>
          <cell r="D67" t="str">
            <v xml:space="preserve">2.290.099.000 - OUTRAS DESPESAS COM ESTAGIÁRIOS E APRENDIZES </v>
          </cell>
          <cell r="E67" t="str">
            <v>CENTRO DE INTEGRACAO EMPRESA ESCOLA - CIEE</v>
          </cell>
          <cell r="F67" t="str">
            <v>61.600.839/0001-55</v>
          </cell>
          <cell r="G67" t="str">
            <v>17/2019</v>
          </cell>
          <cell r="H67" t="str">
            <v>2º ADITIVO AO CONTRATO 017/2019</v>
          </cell>
          <cell r="I67" t="str">
            <v>DIAFIN</v>
          </cell>
          <cell r="J67" t="str">
            <v>CODREH</v>
          </cell>
          <cell r="K67">
            <v>44538</v>
          </cell>
          <cell r="L67" t="str">
            <v>Lei 13.303/2016 CONTRATAÇÃO DIRETA DISPENSA DE LICITAÇÃO</v>
          </cell>
          <cell r="M67">
            <v>44903</v>
          </cell>
          <cell r="N67">
            <v>75156</v>
          </cell>
          <cell r="O67" t="str">
            <v>ENCERRADO</v>
          </cell>
        </row>
        <row r="68">
          <cell r="A68">
            <v>4173</v>
          </cell>
          <cell r="B68" t="str">
            <v>50900.000236/2021-11 20190666</v>
          </cell>
          <cell r="C68" t="str">
            <v>CONTRATAÇÃO DE ENTIDADE SEM FINS LUCRATIVOS, PARA O DESENVOLVIMENTO DE ATIVIDADES CONJUNTAS, REFERENTES À TRIAGEM, SELEÇÃO, CONTRATAÇÃO, ACOMPANHAMENTO E DISPONIBILIZAÇÃO DE APRENDIZES PARA A CDC</v>
          </cell>
          <cell r="D68" t="str">
            <v xml:space="preserve">2.290.099.000 - OUTRAS DESPESAS COM ESTAGIÁRIOS E APRENDIZES </v>
          </cell>
          <cell r="E68" t="str">
            <v>CENTRO DE INTEGRACAO EMPRESA ESCOLA - CIEE</v>
          </cell>
          <cell r="F68" t="str">
            <v>61.600.839/0001-55</v>
          </cell>
          <cell r="G68" t="str">
            <v>17/2019</v>
          </cell>
          <cell r="H68" t="str">
            <v>3º ADITIVO AO CONTRATO 017/2019</v>
          </cell>
          <cell r="I68" t="str">
            <v>DIAFIN</v>
          </cell>
          <cell r="J68" t="str">
            <v>CODREH</v>
          </cell>
          <cell r="K68">
            <v>44903</v>
          </cell>
          <cell r="L68" t="str">
            <v>Lei 13.303/2016 CONTRATAÇÃO DIRETA DISPENSA DE LICITAÇÃO</v>
          </cell>
          <cell r="M68">
            <v>45268</v>
          </cell>
          <cell r="N68">
            <v>85239</v>
          </cell>
          <cell r="O68" t="str">
            <v>ENCERRADO</v>
          </cell>
        </row>
        <row r="69">
          <cell r="A69">
            <v>4174</v>
          </cell>
          <cell r="B69" t="str">
            <v>50900.000236/2021-11 20190666</v>
          </cell>
          <cell r="C69" t="str">
            <v>CONTRATAÇÃO DE ENTIDADE SEM FINS LUCRATIVOS, PARA O DESENVOLVIMENTO DE ATIVIDADES CONJUNTAS, REFERENTES À TRIAGEM, SELEÇÃO, CONTRATAÇÃO, ACOMPANHAMENTO E DISPONIBILIZAÇÃO DE APRENDIZES PARA A CDC</v>
          </cell>
          <cell r="D69" t="str">
            <v xml:space="preserve">2.290.099.000 - OUTRAS DESPESAS COM ESTAGIÁRIOS E APRENDIZES </v>
          </cell>
          <cell r="E69" t="str">
            <v>CENTRO DE INTEGRACAO EMPRESA ESCOLA - CIEE</v>
          </cell>
          <cell r="F69" t="str">
            <v>61.600.839/0001-55</v>
          </cell>
          <cell r="G69" t="str">
            <v>17/2019</v>
          </cell>
          <cell r="H69" t="str">
            <v>4º ADITIVO AO CONTRATO 017/2019</v>
          </cell>
          <cell r="I69" t="str">
            <v>DIAFIN</v>
          </cell>
          <cell r="J69" t="str">
            <v>CODREH</v>
          </cell>
          <cell r="K69">
            <v>45268</v>
          </cell>
          <cell r="L69" t="str">
            <v>Lei 13.303/2016 CONTRATAÇÃO DIRETA DISPENSA DE LICITAÇÃO</v>
          </cell>
          <cell r="M69">
            <v>45634</v>
          </cell>
          <cell r="N69">
            <v>91632.33</v>
          </cell>
          <cell r="O69" t="str">
            <v>ENCERRADO</v>
          </cell>
        </row>
        <row r="70">
          <cell r="A70">
            <v>4180</v>
          </cell>
          <cell r="B70" t="str">
            <v>50900.000276/2021-55 20181698</v>
          </cell>
          <cell r="C70" t="str">
            <v>PRESTAÇÃO DE SERVIÇO DE LOCAÇÃO DE IMPRESSORAS MULTIFUNCIONAIS PARA ATENDER AS NECESSIDADES DA CDC</v>
          </cell>
          <cell r="D70" t="str">
            <v xml:space="preserve">2.290.050.100 - ALUGUEL DE EQUIPAMENTOS </v>
          </cell>
          <cell r="E70" t="str">
            <v xml:space="preserve">PHOCUS SERVIÇOS E REPRESENTAÇÕES LTDA-ME </v>
          </cell>
          <cell r="F70" t="str">
            <v>05.307.143/0001-64</v>
          </cell>
          <cell r="G70" t="str">
            <v>18/2019</v>
          </cell>
          <cell r="I70" t="str">
            <v>DIAFIN</v>
          </cell>
          <cell r="J70" t="str">
            <v>COADMI</v>
          </cell>
          <cell r="K70">
            <v>43755</v>
          </cell>
          <cell r="L70" t="str">
            <v>Lei 13.303/16
PE 008/2019</v>
          </cell>
          <cell r="M70">
            <v>44128</v>
          </cell>
          <cell r="N70">
            <v>26338.92</v>
          </cell>
          <cell r="O70" t="str">
            <v>ENCERRADO</v>
          </cell>
        </row>
        <row r="71">
          <cell r="A71">
            <v>4181</v>
          </cell>
          <cell r="B71" t="str">
            <v>50900.000276/2021-55 20181699</v>
          </cell>
          <cell r="C71" t="str">
            <v>PRESTAÇÃO DE SERVIÇO DE LOCAÇÃO DE IMPRESSORAS MULTIFUNCIONAIS PARA ATENDER AS NECESSIDADES DA CDC</v>
          </cell>
          <cell r="D71" t="str">
            <v xml:space="preserve">2.290.050.100 - ALUGUEL DE EQUIPAMENTOS </v>
          </cell>
          <cell r="E71" t="str">
            <v xml:space="preserve">PHOCUS SERVIÇOS E REPRESENTAÇÕES LTDA-ME </v>
          </cell>
          <cell r="F71" t="str">
            <v>05.307.143/0001-64</v>
          </cell>
          <cell r="G71" t="str">
            <v>18/2019</v>
          </cell>
          <cell r="H71" t="str">
            <v>1º ADITIVO AO CONTRATO
018/2019</v>
          </cell>
          <cell r="I71" t="str">
            <v>DIAFIN</v>
          </cell>
          <cell r="J71" t="str">
            <v>COADMI</v>
          </cell>
          <cell r="K71">
            <v>44125</v>
          </cell>
          <cell r="L71" t="str">
            <v>Lei 13.303/16
PE 008/2019</v>
          </cell>
          <cell r="M71">
            <v>44493</v>
          </cell>
          <cell r="N71">
            <v>25021.919999999998</v>
          </cell>
          <cell r="O71" t="str">
            <v>ENCERRADO</v>
          </cell>
        </row>
        <row r="72">
          <cell r="A72">
            <v>4182</v>
          </cell>
          <cell r="B72" t="str">
            <v>50900.000276/2021-55 20181700</v>
          </cell>
          <cell r="C72" t="str">
            <v>PRESTAÇÃO DE SERVIÇO DE LOCAÇÃO DE IMPRESSORAS MULTIFUNCIONAIS PARA ATENDER AS NECESSIDADES DA CDC</v>
          </cell>
          <cell r="D72" t="str">
            <v xml:space="preserve">2.290.050.100 - ALUGUEL DE EQUIPAMENTOS </v>
          </cell>
          <cell r="E72" t="str">
            <v xml:space="preserve">PHOCUS SERVIÇOS E REPRESENTAÇÕES LTDA-ME </v>
          </cell>
          <cell r="F72" t="str">
            <v>05.307.143/0001-64</v>
          </cell>
          <cell r="G72" t="str">
            <v>18/2019</v>
          </cell>
          <cell r="H72" t="str">
            <v>2º ADITIVO AO CONTRATO
018/2019</v>
          </cell>
          <cell r="I72" t="str">
            <v>DIAFIN</v>
          </cell>
          <cell r="J72" t="str">
            <v>COADMI</v>
          </cell>
          <cell r="K72">
            <v>44407</v>
          </cell>
          <cell r="L72" t="str">
            <v>Lei 13.303/16
PE 008/2019</v>
          </cell>
          <cell r="M72">
            <v>44858</v>
          </cell>
          <cell r="N72">
            <v>25021.919999999998</v>
          </cell>
          <cell r="O72" t="str">
            <v>ENCERRADO</v>
          </cell>
        </row>
        <row r="73">
          <cell r="A73">
            <v>4183</v>
          </cell>
          <cell r="B73" t="str">
            <v>50900.000276/2021-55 20181700</v>
          </cell>
          <cell r="C73" t="str">
            <v>PRESTAÇÃO DE SERVIÇO DE LOCAÇÃO DE IMPRESSORAS MULTIFUNCIONAIS PARA ATENDER AS NECESSIDADES DA CDC</v>
          </cell>
          <cell r="D73" t="str">
            <v xml:space="preserve">2.290.050.100 - ALUGUEL DE EQUIPAMENTOS </v>
          </cell>
          <cell r="E73" t="str">
            <v xml:space="preserve">PHOCUS SERVIÇOS E REPRESENTAÇÕES LTDA-ME </v>
          </cell>
          <cell r="F73" t="str">
            <v>05.307.143/0001-64</v>
          </cell>
          <cell r="G73" t="str">
            <v>18/2019</v>
          </cell>
          <cell r="H73" t="str">
            <v>3º ADITIVO AO CONTRATO
018/2019</v>
          </cell>
          <cell r="I73" t="str">
            <v>DIAFIN</v>
          </cell>
          <cell r="J73" t="str">
            <v>COADMI</v>
          </cell>
          <cell r="K73">
            <v>44844</v>
          </cell>
          <cell r="L73" t="str">
            <v>Lei 13.303/16
PE 008/2019</v>
          </cell>
          <cell r="M73">
            <v>45223</v>
          </cell>
          <cell r="N73">
            <v>25021.919999999998</v>
          </cell>
          <cell r="O73" t="str">
            <v>ENCERRADO</v>
          </cell>
        </row>
        <row r="74">
          <cell r="A74">
            <v>4184</v>
          </cell>
          <cell r="B74" t="str">
            <v>50900.000276/2021-55 20181700</v>
          </cell>
          <cell r="C74" t="str">
            <v>PRESTAÇÃO DE SERVIÇO DE LOCAÇÃO DE IMPRESSORAS MULTIFUNCIONAIS PARA ATENDER AS NECESSIDADES DA CDC</v>
          </cell>
          <cell r="D74" t="str">
            <v xml:space="preserve">2.290.050.100 - ALUGUEL DE EQUIPAMENTOS </v>
          </cell>
          <cell r="E74" t="str">
            <v xml:space="preserve">PHOCUS SERVIÇOS E REPRESENTAÇÕES LTDA-ME </v>
          </cell>
          <cell r="F74" t="str">
            <v>05.307.143/0001-64</v>
          </cell>
          <cell r="G74" t="str">
            <v>18/2019</v>
          </cell>
          <cell r="H74" t="str">
            <v>4º ADITIVO AO CONTRATO
018/2019</v>
          </cell>
          <cell r="I74" t="str">
            <v>DIAFIN</v>
          </cell>
          <cell r="J74" t="str">
            <v>COADMI</v>
          </cell>
          <cell r="K74">
            <v>45223</v>
          </cell>
          <cell r="L74" t="str">
            <v>Lei 13.303/16
PE 008/2019</v>
          </cell>
          <cell r="M74">
            <v>45589</v>
          </cell>
          <cell r="N74">
            <v>25021.919999999998</v>
          </cell>
          <cell r="O74" t="str">
            <v>ENCERRADO</v>
          </cell>
        </row>
        <row r="75">
          <cell r="A75">
            <v>4190</v>
          </cell>
          <cell r="B75">
            <v>20190771</v>
          </cell>
          <cell r="C75" t="str">
            <v>FORNECIMENTO, SOB DEMANDA, DE MATERIAIS UTILIZ. NA MANUTENÇÃO DA QUALIDADE DA ÁGUA</v>
          </cell>
          <cell r="D75" t="str">
            <v xml:space="preserve">2.205.900.000 - OUTROS SERVIÇOS DE TERCEIROS </v>
          </cell>
          <cell r="E75" t="str">
            <v>MATEUS GUERRA DE FARIAS</v>
          </cell>
          <cell r="G75" t="str">
            <v>19/2019</v>
          </cell>
          <cell r="I75" t="str">
            <v>DIAFIN</v>
          </cell>
          <cell r="J75" t="str">
            <v>COADMI</v>
          </cell>
          <cell r="K75">
            <v>43767</v>
          </cell>
          <cell r="L75" t="str">
            <v>Lei 13.303/2016 CONTRATAÇÃO DIRETA DISPENSA DE LICITAÇÃO</v>
          </cell>
          <cell r="M75">
            <v>44218</v>
          </cell>
          <cell r="N75">
            <v>10000</v>
          </cell>
          <cell r="O75" t="str">
            <v>ENCERRADO</v>
          </cell>
        </row>
        <row r="76">
          <cell r="A76">
            <v>4200</v>
          </cell>
          <cell r="B76" t="str">
            <v>50900.000148/2021-10 20190135-6</v>
          </cell>
          <cell r="C76" t="str">
            <v xml:space="preserve">FORNECIMENTO DE MATERIAL DE EXPEDIENTE, SOB DEMANDA, PARA ATENDER AS NECESSIDADES DA COMPANHIA DOCAS DO CEARÁ, REFERENTE AOS LOTES Nºs 01, 03, 04 E 05 </v>
          </cell>
          <cell r="D76" t="str">
            <v xml:space="preserve">2.205.900.000 - OUTROS SERVIÇOS DE TERCEIROS 2.204.039.000 - DEMAIS </v>
          </cell>
          <cell r="E76" t="str">
            <v>A N VASCONCELOS JÚNIOR ME</v>
          </cell>
          <cell r="F76" t="str">
            <v>19.603.291/0001-30</v>
          </cell>
          <cell r="G76" t="str">
            <v>20/2019</v>
          </cell>
          <cell r="I76" t="str">
            <v>DIAFIN</v>
          </cell>
          <cell r="J76" t="str">
            <v>COADMI</v>
          </cell>
          <cell r="K76">
            <v>43756</v>
          </cell>
          <cell r="L76" t="str">
            <v>Lei 13.303/16
PE 011/2019</v>
          </cell>
          <cell r="M76">
            <v>44132</v>
          </cell>
          <cell r="N76">
            <v>62922.3</v>
          </cell>
          <cell r="O76" t="str">
            <v>ENCERRADO</v>
          </cell>
        </row>
        <row r="77">
          <cell r="A77">
            <v>4201</v>
          </cell>
          <cell r="B77" t="str">
            <v>50900.000148/2021-10 20190135-6</v>
          </cell>
          <cell r="C77" t="str">
            <v xml:space="preserve">FORNECIMENTO DE MATERIAL DE EXPEDIENTE, SOB DEMANDA, PARA ATENDER AS NECESSIDADES DA COMPANHIA DOCAS DO CEARÁ, REFERENTE AOS LOTES Nºs 01, 03, 04 E 05 </v>
          </cell>
          <cell r="D77" t="str">
            <v xml:space="preserve">2.204.039.000 - DEMAIS </v>
          </cell>
          <cell r="E77" t="str">
            <v>A N VASCONCELOS JÚNIOR ME</v>
          </cell>
          <cell r="F77" t="str">
            <v>19.603.291/0001-30</v>
          </cell>
          <cell r="G77" t="str">
            <v>20/2019</v>
          </cell>
          <cell r="H77" t="str">
            <v>1º ADITIVO AO CONTRATO
20/2019</v>
          </cell>
          <cell r="I77" t="str">
            <v>DIAFIN</v>
          </cell>
          <cell r="J77" t="str">
            <v>COADMI</v>
          </cell>
          <cell r="K77">
            <v>44123</v>
          </cell>
          <cell r="L77" t="str">
            <v>Lei 13.303/16
PE 011/2019</v>
          </cell>
          <cell r="M77">
            <v>44497</v>
          </cell>
          <cell r="N77">
            <v>44039.45</v>
          </cell>
          <cell r="O77" t="str">
            <v>ENCERRADO</v>
          </cell>
        </row>
        <row r="78">
          <cell r="A78">
            <v>4211</v>
          </cell>
          <cell r="B78" t="str">
            <v>20190460-1</v>
          </cell>
          <cell r="C78" t="str">
            <v>Sistema FORTES PONTO ELETRÔNICO</v>
          </cell>
          <cell r="D78" t="str">
            <v xml:space="preserve">2.205.900.000 - OUTROS SERVIÇOS DE TERCEIROS </v>
          </cell>
          <cell r="E78" t="str">
            <v>FORTES TECNOLOGIA</v>
          </cell>
          <cell r="F78" t="str">
            <v>63.542.443/0001-24</v>
          </cell>
          <cell r="G78" t="str">
            <v>21/2019</v>
          </cell>
          <cell r="I78" t="str">
            <v>DIAFIN</v>
          </cell>
          <cell r="J78" t="str">
            <v>CODREH</v>
          </cell>
          <cell r="K78">
            <v>43767</v>
          </cell>
          <cell r="L78" t="str">
            <v>Lei 13.303/2016 CONTRATAÇÃO DIRETA DISPENSA DE LICITAÇÃO</v>
          </cell>
          <cell r="M78">
            <v>44148</v>
          </cell>
          <cell r="N78">
            <v>7857</v>
          </cell>
          <cell r="O78" t="str">
            <v>ENCERRADO</v>
          </cell>
        </row>
        <row r="79">
          <cell r="A79">
            <v>4220</v>
          </cell>
          <cell r="B79">
            <v>20190135</v>
          </cell>
          <cell r="C79" t="str">
            <v>CONTRATAÇÃO DE EMPRESA PARA FORNECIMENTO DE MATERIAL DE EXPEDIENTE REFERENTE AOS LOTES Nºs 06 e 08</v>
          </cell>
          <cell r="D79" t="str">
            <v xml:space="preserve">2.205.900.000 - OUTROS SERVIÇOS DE TERCEIROS 2.204.039.000 - DEMAIS </v>
          </cell>
          <cell r="E79" t="str">
            <v>LAZARO BEZERRA SOARES - ME</v>
          </cell>
          <cell r="F79" t="str">
            <v>06.088.333/0001-09</v>
          </cell>
          <cell r="G79" t="str">
            <v>22/2019</v>
          </cell>
          <cell r="I79" t="str">
            <v>DIAFIN</v>
          </cell>
          <cell r="J79" t="str">
            <v>COADMI</v>
          </cell>
          <cell r="K79">
            <v>43766</v>
          </cell>
          <cell r="L79" t="str">
            <v>Lei 13.303/16
PE 011/2019</v>
          </cell>
          <cell r="M79">
            <v>44257</v>
          </cell>
          <cell r="N79">
            <v>31626.6</v>
          </cell>
          <cell r="O79" t="str">
            <v>ENCERRADO</v>
          </cell>
        </row>
        <row r="80">
          <cell r="A80">
            <v>4260</v>
          </cell>
          <cell r="B80" t="str">
            <v>50900.000366/2021-46 20190051-1000</v>
          </cell>
          <cell r="C80"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0" t="str">
            <v>2.205.040.000 - VIGILÂNCIA E SEGURANÇA</v>
          </cell>
          <cell r="E80" t="str">
            <v>THOMPSON SEGURANÇA</v>
          </cell>
          <cell r="F80" t="str">
            <v>06.978.936/0001-78</v>
          </cell>
          <cell r="G80" t="str">
            <v>26/2019</v>
          </cell>
          <cell r="I80" t="str">
            <v>DIRPRE</v>
          </cell>
          <cell r="J80" t="str">
            <v>CODGUA</v>
          </cell>
          <cell r="K80">
            <v>43808</v>
          </cell>
          <cell r="L80" t="str">
            <v>Lei 13.303/16
PE 010/2019</v>
          </cell>
          <cell r="M80">
            <v>44197</v>
          </cell>
          <cell r="N80">
            <v>3325815.6</v>
          </cell>
          <cell r="O80" t="str">
            <v>ENCERRADO</v>
          </cell>
        </row>
        <row r="81">
          <cell r="A81">
            <v>4261</v>
          </cell>
          <cell r="B81" t="str">
            <v xml:space="preserve">
50900.000366/2021-46 20190051</v>
          </cell>
          <cell r="C81"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1" t="str">
            <v>2.205.040.000 - VIGILÂNCIA E SEGURANÇA</v>
          </cell>
          <cell r="E81" t="str">
            <v>THOMPSON SEGURANÇA LTDA</v>
          </cell>
          <cell r="F81" t="str">
            <v>06.978.936/0001-78</v>
          </cell>
          <cell r="G81" t="str">
            <v>26/2019</v>
          </cell>
          <cell r="H81" t="str">
            <v xml:space="preserve">1º ADITIVO AO CONTRATO
26/2019
</v>
          </cell>
          <cell r="I81" t="str">
            <v>DIRPRE</v>
          </cell>
          <cell r="J81" t="str">
            <v>CODGUA</v>
          </cell>
          <cell r="K81">
            <v>44109</v>
          </cell>
          <cell r="L81" t="str">
            <v>Lei 13.303/16
PE 010/2019</v>
          </cell>
          <cell r="M81">
            <v>44562</v>
          </cell>
          <cell r="N81">
            <v>3478257.48</v>
          </cell>
          <cell r="O81" t="str">
            <v>ENCERRADO</v>
          </cell>
        </row>
        <row r="82">
          <cell r="A82">
            <v>4262</v>
          </cell>
          <cell r="B82" t="str">
            <v xml:space="preserve">
50900.000366/2021-46 20190051</v>
          </cell>
          <cell r="C82"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2" t="str">
            <v>2.205.040.000 - VIGILÂNCIA E SEGURANÇA</v>
          </cell>
          <cell r="E82" t="str">
            <v>THOMPSON SEGURANÇA LTDA</v>
          </cell>
          <cell r="F82" t="str">
            <v>06.978.936/0001-78</v>
          </cell>
          <cell r="G82" t="str">
            <v>26/2019</v>
          </cell>
          <cell r="H82" t="str">
            <v>2º ADITIVO AO CONTRATO
26/2019</v>
          </cell>
          <cell r="I82" t="str">
            <v>DIRPRE</v>
          </cell>
          <cell r="J82" t="str">
            <v>CODGUA</v>
          </cell>
          <cell r="K82">
            <v>44193</v>
          </cell>
          <cell r="L82" t="str">
            <v>Lei 13.303/16
PE 010/2019</v>
          </cell>
          <cell r="M82">
            <v>44562</v>
          </cell>
          <cell r="N82">
            <v>3478257.48</v>
          </cell>
          <cell r="O82" t="str">
            <v>ENCERRADO</v>
          </cell>
        </row>
        <row r="83">
          <cell r="A83">
            <v>4263</v>
          </cell>
          <cell r="B83" t="str">
            <v>50900.000366/2021-46 20190051</v>
          </cell>
          <cell r="C83"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3" t="str">
            <v>2.205.040.000 - VIGILÂNCIA E SEGURANÇA</v>
          </cell>
          <cell r="E83" t="str">
            <v>THOMPSON SEGURANÇA LTDA</v>
          </cell>
          <cell r="F83" t="str">
            <v>06.978.936/0001-78</v>
          </cell>
          <cell r="G83" t="str">
            <v>26/2019</v>
          </cell>
          <cell r="H83" t="str">
            <v>3º ADITIVO AO CONTRATO
26/2019</v>
          </cell>
          <cell r="I83" t="str">
            <v>DIRPRE</v>
          </cell>
          <cell r="J83" t="str">
            <v>CODGUA</v>
          </cell>
          <cell r="K83">
            <v>44363</v>
          </cell>
          <cell r="L83" t="str">
            <v>Lei 13.303/16
PE 010/2019</v>
          </cell>
          <cell r="M83">
            <v>44562</v>
          </cell>
          <cell r="N83">
            <v>3664378.44</v>
          </cell>
          <cell r="O83" t="str">
            <v>ENCERRADO</v>
          </cell>
        </row>
        <row r="84">
          <cell r="A84">
            <v>4264</v>
          </cell>
          <cell r="B84" t="str">
            <v>50900.000366/2021-46 20190051</v>
          </cell>
          <cell r="C84"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4" t="str">
            <v>2.205.040.000 - VIGILÂNCIA E SEGURANÇA</v>
          </cell>
          <cell r="E84" t="str">
            <v>THOMPSON SEGURANÇA LTDA</v>
          </cell>
          <cell r="F84" t="str">
            <v>06.978.936/0001-78</v>
          </cell>
          <cell r="G84" t="str">
            <v>26/2019</v>
          </cell>
          <cell r="H84" t="str">
            <v>4º ADITIVO AO CONTRATO
26/2019</v>
          </cell>
          <cell r="I84" t="str">
            <v>DIRPRE</v>
          </cell>
          <cell r="J84" t="str">
            <v>CODGUA</v>
          </cell>
          <cell r="K84">
            <v>44560</v>
          </cell>
          <cell r="L84" t="str">
            <v>Lei 13.303/16
PE 010/2019</v>
          </cell>
          <cell r="M84">
            <v>44652</v>
          </cell>
          <cell r="N84">
            <v>916094.61</v>
          </cell>
          <cell r="O84" t="str">
            <v>ENCERRADO</v>
          </cell>
        </row>
        <row r="85">
          <cell r="A85">
            <v>4265</v>
          </cell>
          <cell r="B85" t="str">
            <v>50900.000366/2021-46 20190051</v>
          </cell>
          <cell r="C85"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5" t="str">
            <v>2.205.040.000 - VIGILÂNCIA E SEGURANÇA</v>
          </cell>
          <cell r="E85" t="str">
            <v>THOMPSON SEGURANÇA LTDA</v>
          </cell>
          <cell r="F85" t="str">
            <v>06.978.936/0001-78</v>
          </cell>
          <cell r="G85" t="str">
            <v>26/2019</v>
          </cell>
          <cell r="H85" t="str">
            <v>5º ADITIVO AO CONTRATO
26/2019</v>
          </cell>
          <cell r="I85" t="str">
            <v>DIRPRE</v>
          </cell>
          <cell r="J85" t="str">
            <v>CODGUA</v>
          </cell>
          <cell r="K85">
            <v>44560</v>
          </cell>
          <cell r="L85" t="str">
            <v>Lei 13.303/16
PE 010/2019</v>
          </cell>
          <cell r="M85">
            <v>44713</v>
          </cell>
          <cell r="N85">
            <v>610729.74</v>
          </cell>
          <cell r="O85" t="str">
            <v>ENCERRADO</v>
          </cell>
        </row>
        <row r="86">
          <cell r="A86">
            <v>4266</v>
          </cell>
          <cell r="B86" t="str">
            <v>50900.000366/2021-46 20190051</v>
          </cell>
          <cell r="C86" t="str">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ell>
          <cell r="D86" t="str">
            <v>2.205.040.000 - VIGILÂNCIA E SEGURANÇA</v>
          </cell>
          <cell r="E86" t="str">
            <v>THOMPSON SEGURANÇA LTDA</v>
          </cell>
          <cell r="F86" t="str">
            <v>06.978.936/0001-78</v>
          </cell>
          <cell r="G86" t="str">
            <v>26/2019</v>
          </cell>
          <cell r="H86" t="str">
            <v>6º ADITIVO AO CONTRATO
26/2019</v>
          </cell>
          <cell r="I86" t="str">
            <v>DIRPRE</v>
          </cell>
          <cell r="J86" t="str">
            <v>CODGUA</v>
          </cell>
          <cell r="K86">
            <v>44712</v>
          </cell>
          <cell r="L86" t="str">
            <v>Lei 13.303/16
PE 010/2019</v>
          </cell>
          <cell r="M86">
            <v>44835</v>
          </cell>
          <cell r="N86">
            <v>1221459.48</v>
          </cell>
          <cell r="O86" t="str">
            <v>ENCERRADO</v>
          </cell>
        </row>
        <row r="87">
          <cell r="A87">
            <v>4270</v>
          </cell>
          <cell r="B87" t="str">
            <v>20190599-1</v>
          </cell>
          <cell r="C87" t="str">
            <v>AQUISIÇÃO DE CRACHÁS, DE FORMA PARCELADA, PARA A CDC.</v>
          </cell>
          <cell r="D87" t="str">
            <v xml:space="preserve">2.205.900.000 - OUTROS SERVIÇOS DE TERCEIROS </v>
          </cell>
          <cell r="E87" t="str">
            <v>AF CARTÕES &amp; SISTEMAS DE IDENTIFICAÇÕES</v>
          </cell>
          <cell r="F87" t="str">
            <v>01.452.348/0001-82</v>
          </cell>
          <cell r="G87" t="str">
            <v>27/2019</v>
          </cell>
          <cell r="I87" t="str">
            <v>DIRPRE</v>
          </cell>
          <cell r="J87" t="str">
            <v>CODGUA</v>
          </cell>
          <cell r="K87">
            <v>43808</v>
          </cell>
          <cell r="L87" t="str">
            <v>Lei 13.303/2016 CONTRATAÇÃO DIRETA DISPENSA DE LICITAÇÃO</v>
          </cell>
          <cell r="M87">
            <v>44347</v>
          </cell>
          <cell r="N87">
            <v>7875</v>
          </cell>
          <cell r="O87" t="str">
            <v>ENCERRADO</v>
          </cell>
        </row>
        <row r="88">
          <cell r="A88">
            <v>4271</v>
          </cell>
          <cell r="B88" t="str">
            <v>50900.000159/2020-19
20190599-1</v>
          </cell>
          <cell r="C88" t="str">
            <v>AQUISIÇÃO DE CRACHÁS, DE FORMA PARCELADA, PARA A CDC.</v>
          </cell>
          <cell r="D88" t="str">
            <v xml:space="preserve">2.205.900.000 - OUTROS SERVIÇOS DE TERCEIROS </v>
          </cell>
          <cell r="E88" t="str">
            <v>AF CARTÕES &amp; SISTEMAS DE IDENTIFICAÇÕES</v>
          </cell>
          <cell r="F88" t="str">
            <v>01.452.348/0001-82</v>
          </cell>
          <cell r="G88" t="str">
            <v>27/2019</v>
          </cell>
          <cell r="H88" t="str">
            <v>1º ADITIVO
27/2019</v>
          </cell>
          <cell r="I88" t="str">
            <v>DIRPRE</v>
          </cell>
          <cell r="J88" t="str">
            <v>CODGUA</v>
          </cell>
          <cell r="K88">
            <v>44335</v>
          </cell>
          <cell r="L88" t="str">
            <v>Lei 13.303/2016 CONTRATAÇÃO DIRETA DISPENSA DE LICITAÇÃO</v>
          </cell>
          <cell r="M88">
            <v>44711</v>
          </cell>
          <cell r="N88">
            <v>7875</v>
          </cell>
          <cell r="O88" t="str">
            <v>ENCERRADO</v>
          </cell>
        </row>
        <row r="89">
          <cell r="A89">
            <v>4272</v>
          </cell>
          <cell r="B89" t="str">
            <v>50900.000159/2020-19
20190599-1</v>
          </cell>
          <cell r="C89" t="str">
            <v>AQUISIÇÃO DE CRACHÁS, DE FORMA PARCELADA, PARA A CDC.</v>
          </cell>
          <cell r="D89" t="str">
            <v xml:space="preserve">2.205.900.000 - OUTROS SERVIÇOS DE TERCEIROS </v>
          </cell>
          <cell r="E89" t="str">
            <v>AF CARTÕES &amp; SISTEMAS DE IDENTIFICAÇÕES</v>
          </cell>
          <cell r="F89" t="str">
            <v>01.452.348/0001-82</v>
          </cell>
          <cell r="G89" t="str">
            <v>27/2019</v>
          </cell>
          <cell r="H89" t="str">
            <v>2º ADITIVO
27/2019</v>
          </cell>
          <cell r="I89" t="str">
            <v>DIRPRE</v>
          </cell>
          <cell r="J89" t="str">
            <v>CODGUA</v>
          </cell>
          <cell r="K89">
            <v>44608</v>
          </cell>
          <cell r="L89" t="str">
            <v>Lei 13.303/2016 CONTRATAÇÃO DIRETA DISPENSA DE LICITAÇÃO</v>
          </cell>
          <cell r="M89">
            <v>45076</v>
          </cell>
          <cell r="N89">
            <v>7875</v>
          </cell>
          <cell r="O89" t="str">
            <v>ENCERRADO</v>
          </cell>
        </row>
        <row r="90">
          <cell r="A90">
            <v>4273</v>
          </cell>
          <cell r="B90" t="str">
            <v>50900.000159/2020-19
20190599-1</v>
          </cell>
          <cell r="C90" t="str">
            <v>AQUISIÇÃO DE CRACHÁS, DE FORMA PARCELADA, PARA A CDC.</v>
          </cell>
          <cell r="D90" t="str">
            <v xml:space="preserve">2.205.900.000 - OUTROS SERVIÇOS DE TERCEIROS </v>
          </cell>
          <cell r="E90" t="str">
            <v>AF CARTÕES &amp; SISTEMAS DE IDENTIFICAÇÕES</v>
          </cell>
          <cell r="F90" t="str">
            <v>01.452.348/0001-82</v>
          </cell>
          <cell r="G90" t="str">
            <v>27/2019</v>
          </cell>
          <cell r="H90" t="str">
            <v>3º ADITIVO
27/2019</v>
          </cell>
          <cell r="I90" t="str">
            <v>DIRPRE</v>
          </cell>
          <cell r="J90" t="str">
            <v>CODGUA</v>
          </cell>
          <cell r="K90">
            <v>45076</v>
          </cell>
          <cell r="L90" t="str">
            <v>Lei 13.303/2016 CONTRATAÇÃO DIRETA DISPENSA DE LICITAÇÃO</v>
          </cell>
          <cell r="M90">
            <v>45442</v>
          </cell>
          <cell r="N90">
            <v>7875</v>
          </cell>
          <cell r="O90" t="str">
            <v>ENCERRADO</v>
          </cell>
        </row>
        <row r="91">
          <cell r="A91">
            <v>4274</v>
          </cell>
          <cell r="B91" t="str">
            <v>50900.000159/2020-19
20190599-1</v>
          </cell>
          <cell r="C91" t="str">
            <v>AQUISIÇÃO DE CRACHÁS, DE FORMA PARCELADA, PARA A CDC.</v>
          </cell>
          <cell r="D91" t="str">
            <v xml:space="preserve">2.205.900.000 - OUTROS SERVIÇOS DE TERCEIROS </v>
          </cell>
          <cell r="E91" t="str">
            <v>AF CARTÕES &amp; SISTEMAS DE IDENTIFICAÇÕES</v>
          </cell>
          <cell r="F91" t="str">
            <v>01.452.348/0001-82</v>
          </cell>
          <cell r="G91" t="str">
            <v>27/2019</v>
          </cell>
          <cell r="H91" t="str">
            <v>4º ADITIVO
27/2019</v>
          </cell>
          <cell r="I91" t="str">
            <v>DIRPRE</v>
          </cell>
          <cell r="J91" t="str">
            <v>CODGUA</v>
          </cell>
          <cell r="K91">
            <v>45441</v>
          </cell>
          <cell r="L91" t="str">
            <v>Lei 13.303/2016 CONTRATAÇÃO DIRETA DISPENSA DE LICITAÇÃO</v>
          </cell>
          <cell r="M91">
            <v>45807</v>
          </cell>
          <cell r="N91">
            <v>7875</v>
          </cell>
          <cell r="O91" t="str">
            <v>ENCERRADO</v>
          </cell>
        </row>
        <row r="92">
          <cell r="A92">
            <v>4280</v>
          </cell>
          <cell r="B92" t="str">
            <v>50900.000209/2021-31 20180185-10001</v>
          </cell>
          <cell r="C92" t="str">
            <v>SERVIÇO CONTÍNUO DE ESTABELECIMENTO, OPERAÇÃO, MANUTENÇÃO PREVENTIVA E CORRETIVA DOS SINAIS NÁUTICOS DE AUXÍLIO A NAVEGAÇÃO QUE CONSTITUEM O BALIZAMENTO EXISTENTE DO CANAL DE ACESSO E DA BACIA DE MANOBRAS DO PORTO DE FORTALEZA.</v>
          </cell>
          <cell r="D92" t="str">
            <v xml:space="preserve">2.205.900.000 - OUTROS SERVIÇOS DE TERCEIROS </v>
          </cell>
          <cell r="E92" t="str">
            <v>3G ENGENHARIA LTDA-ME</v>
          </cell>
          <cell r="F92" t="str">
            <v>19.657.038/0001-60</v>
          </cell>
          <cell r="G92" t="str">
            <v>28/2019</v>
          </cell>
          <cell r="I92" t="str">
            <v>DIEGEP</v>
          </cell>
          <cell r="J92" t="str">
            <v>CODINF</v>
          </cell>
          <cell r="K92">
            <v>43811</v>
          </cell>
          <cell r="L92" t="str">
            <v>Lei 13.303/16
PE 03/2019</v>
          </cell>
          <cell r="M92">
            <v>44197</v>
          </cell>
          <cell r="N92">
            <v>1099000</v>
          </cell>
          <cell r="O92" t="str">
            <v>ENCERRADO</v>
          </cell>
        </row>
        <row r="93">
          <cell r="A93">
            <v>4281</v>
          </cell>
          <cell r="B93" t="str">
            <v>50900.000209/2021-31 20180185-10002</v>
          </cell>
          <cell r="C93" t="str">
            <v>SERVIÇO CONTÍNUO DE ESTABELECIMENTO, OPERAÇÃO, MANUTENÇÃO PREVENTIVA E CORRETIVA DOS SINAIS NÁUTICOS DE AUXÍLIO A NAVEGAÇÃO QUE CONSTITUEM O BALIZAMENTO EXISTENTE DO CANAL DE ACESSO E DA BACIA DE MANOBRAS DO PORTO DE FORTALEZA.</v>
          </cell>
          <cell r="D93" t="str">
            <v xml:space="preserve">2.205.900.000 - OUTROS SERVIÇOS DE TERCEIROS </v>
          </cell>
          <cell r="E93" t="str">
            <v>3G ENGENHARIA LTDA</v>
          </cell>
          <cell r="F93" t="str">
            <v>19.657.038/0001-60</v>
          </cell>
          <cell r="G93" t="str">
            <v>28/2019</v>
          </cell>
          <cell r="H93" t="str">
            <v xml:space="preserve">1º ADITIVO AO CONTRATO 28/2019 </v>
          </cell>
          <cell r="I93" t="str">
            <v>DIEGEP</v>
          </cell>
          <cell r="J93" t="str">
            <v>CODINF</v>
          </cell>
          <cell r="K93">
            <v>44193</v>
          </cell>
          <cell r="L93" t="str">
            <v>Lei 13.303/16
PE 03/2019</v>
          </cell>
          <cell r="M93">
            <v>44562</v>
          </cell>
          <cell r="N93">
            <v>1099000</v>
          </cell>
          <cell r="O93" t="str">
            <v>ENCERRADO</v>
          </cell>
        </row>
        <row r="94">
          <cell r="A94">
            <v>4282</v>
          </cell>
          <cell r="B94" t="str">
            <v>50900.000209/2021-31 20180185-10003</v>
          </cell>
          <cell r="C94" t="str">
            <v>SERVIÇO CONTÍNUO DE ESTABELECIMENTO, OPERAÇÃO, MANUTENÇÃO PREVENTIVA E CORRETIVA DOS SINAIS NÁUTICOS DE AUXÍLIO A NAVEGAÇÃO QUE CONSTITUEM O BALIZAMENTO EXISTENTE DO CANAL DE ACESSO E DA BACIA DE MANOBRAS DO PORTO DE FORTALEZA.</v>
          </cell>
          <cell r="D94" t="str">
            <v xml:space="preserve">2.205.900.000 - OUTROS SERVIÇOS DE TERCEIROS </v>
          </cell>
          <cell r="E94" t="str">
            <v>3G ENGENHARIA LTDA</v>
          </cell>
          <cell r="F94" t="str">
            <v>19.657.038/0001-60</v>
          </cell>
          <cell r="G94" t="str">
            <v>28/2019</v>
          </cell>
          <cell r="H94" t="str">
            <v>2º ADITIVO AO CONTRATO 28/2019</v>
          </cell>
          <cell r="I94" t="str">
            <v>DIEGEP</v>
          </cell>
          <cell r="J94" t="str">
            <v>CODINF</v>
          </cell>
          <cell r="K94">
            <v>44559</v>
          </cell>
          <cell r="L94" t="str">
            <v>Lei 13.303/16
PE 03/2019</v>
          </cell>
          <cell r="M94">
            <v>44927</v>
          </cell>
          <cell r="N94">
            <v>1303963.5</v>
          </cell>
          <cell r="O94" t="str">
            <v>ENCERRADO</v>
          </cell>
        </row>
        <row r="95">
          <cell r="A95">
            <v>4283</v>
          </cell>
          <cell r="B95" t="str">
            <v>50900.000209/2021-31 20180185-10003</v>
          </cell>
          <cell r="C95" t="str">
            <v>SERVIÇO CONTÍNUO DE ESTABELECIMENTO, OPERAÇÃO, MANUTENÇÃO PREVENTIVA E CORRETIVA DOS SINAIS NÁUTICOS DE AUXÍLIO A NAVEGAÇÃO QUE CONSTITUEM O BALIZAMENTO EXISTENTE DO CANAL DE ACESSO E DA BACIA DE MANOBRAS DO PORTO DE FORTALEZA.</v>
          </cell>
          <cell r="D95" t="str">
            <v xml:space="preserve">2.205.900.000 - OUTROS SERVIÇOS DE TERCEIROS </v>
          </cell>
          <cell r="E95" t="str">
            <v>3G ENGENHARIA LTDA</v>
          </cell>
          <cell r="F95" t="str">
            <v>19.657.038/0001-60</v>
          </cell>
          <cell r="G95" t="str">
            <v>28/2019</v>
          </cell>
          <cell r="H95" t="str">
            <v>3º ADITIVO AO CONTRATO 28/2019</v>
          </cell>
          <cell r="I95" t="str">
            <v>DIEGEP</v>
          </cell>
          <cell r="J95" t="str">
            <v>CODINF</v>
          </cell>
          <cell r="K95">
            <v>44923</v>
          </cell>
          <cell r="L95" t="str">
            <v>Lei 13.303/16
PE 03/2019</v>
          </cell>
          <cell r="M95">
            <v>45292</v>
          </cell>
          <cell r="N95">
            <v>1526412.12</v>
          </cell>
          <cell r="O95" t="str">
            <v>ENCERRADO</v>
          </cell>
        </row>
        <row r="96">
          <cell r="A96">
            <v>4284</v>
          </cell>
          <cell r="B96" t="str">
            <v>50900.000209/2021-31 20180185-10003</v>
          </cell>
          <cell r="C96" t="str">
            <v>SERVIÇO CONTÍNUO DE ESTABELECIMENTO, OPERAÇÃO, MANUTENÇÃO PREVENTIVA E CORRETIVA DOS SINAIS NÁUTICOS DE AUXÍLIO A NAVEGAÇÃO QUE CONSTITUEM O BALIZAMENTO EXISTENTE DO CANAL DE ACESSO E DA BACIA DE MANOBRAS DO PORTO DE FORTALEZA.</v>
          </cell>
          <cell r="D96" t="str">
            <v xml:space="preserve">2.205.900.000 - OUTROS SERVIÇOS DE TERCEIROS </v>
          </cell>
          <cell r="E96" t="str">
            <v>3G ENGENHARIA LTDA</v>
          </cell>
          <cell r="F96" t="str">
            <v>19.657.038/0001-60</v>
          </cell>
          <cell r="G96" t="str">
            <v>28/2019</v>
          </cell>
          <cell r="H96" t="str">
            <v>4º ADITIVO AO CONTRATO 28/2019</v>
          </cell>
          <cell r="I96" t="str">
            <v>DIEGEP</v>
          </cell>
          <cell r="J96" t="str">
            <v>CODINF</v>
          </cell>
          <cell r="K96">
            <v>45289</v>
          </cell>
          <cell r="L96" t="str">
            <v>Lei 13.303/16
PE 03/2019</v>
          </cell>
          <cell r="M96">
            <v>45382</v>
          </cell>
          <cell r="N96">
            <v>401684.52</v>
          </cell>
          <cell r="O96" t="str">
            <v>ENCERRADO</v>
          </cell>
        </row>
        <row r="97">
          <cell r="A97">
            <v>4285</v>
          </cell>
          <cell r="B97" t="str">
            <v>50900.000209/2021-31 20180185-10003</v>
          </cell>
          <cell r="C97" t="str">
            <v>SERVIÇO CONTÍNUO DE ESTABELECIMENTO, OPERAÇÃO, MANUTENÇÃO PREVENTIVA E CORRETIVA DOS SINAIS NÁUTICOS DE AUXÍLIO A NAVEGAÇÃO QUE CONSTITUEM O BALIZAMENTO EXISTENTE DO CANAL DE ACESSO E DA BACIA DE MANOBRAS DO PORTO DE FORTALEZA.</v>
          </cell>
          <cell r="D97" t="str">
            <v xml:space="preserve">2.205.900.000 - OUTROS SERVIÇOS DE TERCEIROS </v>
          </cell>
          <cell r="E97" t="str">
            <v>3G ENGENHARIA LTDA</v>
          </cell>
          <cell r="F97" t="str">
            <v>19.657.038/0001-60</v>
          </cell>
          <cell r="G97" t="str">
            <v>28/2019</v>
          </cell>
          <cell r="H97" t="str">
            <v>5º ADITIVO AO CONTRATO 28/2019</v>
          </cell>
          <cell r="I97" t="str">
            <v>DIEGEP</v>
          </cell>
          <cell r="J97" t="str">
            <v>CODINF</v>
          </cell>
          <cell r="K97">
            <v>45379</v>
          </cell>
          <cell r="L97" t="str">
            <v>Lei 13.303/16
PE 03/2019</v>
          </cell>
          <cell r="M97">
            <v>45562</v>
          </cell>
          <cell r="N97">
            <v>803369.04</v>
          </cell>
          <cell r="O97" t="str">
            <v>ENCERRADO</v>
          </cell>
        </row>
        <row r="98">
          <cell r="A98">
            <v>4286</v>
          </cell>
          <cell r="B98" t="str">
            <v>50900.000209/2021-31 20180185-10003</v>
          </cell>
          <cell r="C98" t="str">
            <v>SERVIÇO CONTÍNUO DE ESTABELECIMENTO, OPERAÇÃO, MANUTENÇÃO PREVENTIVA E CORRETIVA DOS SINAIS NÁUTICOS DE AUXÍLIO A NAVEGAÇÃO QUE CONSTITUEM O BALIZAMENTO EXISTENTE DO CANAL DE ACESSO E DA BACIA DE MANOBRAS DO PORTO DE FORTALEZA.</v>
          </cell>
          <cell r="D98" t="str">
            <v xml:space="preserve">2.205.900.000 - OUTROS SERVIÇOS DE TERCEIROS </v>
          </cell>
          <cell r="E98" t="str">
            <v>3G ENGENHARIA LTDA</v>
          </cell>
          <cell r="F98" t="str">
            <v>19.657.038/0001-60</v>
          </cell>
          <cell r="G98" t="str">
            <v>28/2019</v>
          </cell>
          <cell r="H98" t="str">
            <v>6º ADITIVO AO CONTRATO 28/2019</v>
          </cell>
          <cell r="I98" t="str">
            <v>DIEGEP</v>
          </cell>
          <cell r="J98" t="str">
            <v>CODINF</v>
          </cell>
          <cell r="K98">
            <v>45562</v>
          </cell>
          <cell r="L98" t="str">
            <v>Lei 13.303/16
PE 03/2019</v>
          </cell>
          <cell r="M98">
            <v>45654</v>
          </cell>
          <cell r="N98">
            <v>401684.52</v>
          </cell>
          <cell r="O98" t="str">
            <v>ENCERRADO</v>
          </cell>
        </row>
        <row r="99">
          <cell r="A99">
            <v>5010</v>
          </cell>
          <cell r="B99" t="str">
            <v>50900.000112/2021-28 20190502</v>
          </cell>
          <cell r="C99" t="str">
            <v>PRESTAÇÃO DE SERVIÇOS, POR DEMANDA, DE APOIO ADMINISTRATIVO EM ZELADORIA, COPEIRAGEM, RECEPÇÃO, PORTARIA, MOTORISTA - CONTRATO 01/2020</v>
          </cell>
          <cell r="D99" t="str">
            <v xml:space="preserve">2.205.900.000 - OUTROS SERVIÇOS DE TERCEIROS </v>
          </cell>
          <cell r="E99" t="str">
            <v>CRIART - SERVIÇO DE TERCEIRIZAÇÃO DE MÃO DE OBRA</v>
          </cell>
          <cell r="F99" t="str">
            <v>07.783.832/0001-70</v>
          </cell>
          <cell r="G99" t="str">
            <v>01/2020</v>
          </cell>
          <cell r="I99" t="str">
            <v>DIAFIN</v>
          </cell>
          <cell r="J99" t="str">
            <v>COADMI</v>
          </cell>
          <cell r="K99">
            <v>43839</v>
          </cell>
          <cell r="L99" t="str">
            <v>Lei 13.303/16
PE 09/2019</v>
          </cell>
          <cell r="M99">
            <v>44205</v>
          </cell>
          <cell r="N99">
            <v>3390511.88</v>
          </cell>
          <cell r="O99" t="str">
            <v>ENCERRADO</v>
          </cell>
        </row>
        <row r="100">
          <cell r="A100">
            <v>5011</v>
          </cell>
          <cell r="B100" t="str">
            <v>50900.000112/2021-28 20190502</v>
          </cell>
          <cell r="C100"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0" t="str">
            <v xml:space="preserve">2.205.900.000 - OUTROS SERVIÇOS DE TERCEIROS </v>
          </cell>
          <cell r="E100" t="str">
            <v>CRIART SERVIÇOS DE TERCEIRIZAÇÃO DE MÃO DE OBRA LTDA</v>
          </cell>
          <cell r="F100" t="str">
            <v>07.783.832/0001-70</v>
          </cell>
          <cell r="G100" t="str">
            <v>01/2020</v>
          </cell>
          <cell r="H100" t="str">
            <v>1º ADITIVO AO CONTRATO 01/2020
(REPACTUAÇÃO)</v>
          </cell>
          <cell r="I100" t="str">
            <v>DIAFIN</v>
          </cell>
          <cell r="J100" t="str">
            <v>COADMI</v>
          </cell>
          <cell r="K100">
            <v>44061</v>
          </cell>
          <cell r="L100" t="str">
            <v>Lei 13.303/16
PE 09/2019</v>
          </cell>
          <cell r="M100">
            <v>44205</v>
          </cell>
          <cell r="N100">
            <v>3518313.92</v>
          </cell>
          <cell r="O100" t="str">
            <v>ENCERRADO</v>
          </cell>
        </row>
        <row r="101">
          <cell r="A101">
            <v>5012</v>
          </cell>
          <cell r="B101" t="str">
            <v>50900.000112/2021-28
20190502-1006</v>
          </cell>
          <cell r="C101"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1" t="str">
            <v xml:space="preserve">2.205.900.000 - OUTROS SERVIÇOS DE TERCEIROS </v>
          </cell>
          <cell r="E101" t="str">
            <v>CRIART SERVIÇOS DE TERCEIRIZAÇÃO DE MÃO DE OBRA LTDA</v>
          </cell>
          <cell r="F101" t="str">
            <v>07.783.832/0001-70</v>
          </cell>
          <cell r="G101" t="str">
            <v>01/2020</v>
          </cell>
          <cell r="H101" t="str">
            <v>2º ADITIVO AO CONTRATO 01/2020</v>
          </cell>
          <cell r="I101" t="str">
            <v>DIAFIN</v>
          </cell>
          <cell r="J101" t="str">
            <v>COADMI</v>
          </cell>
          <cell r="K101">
            <v>44204</v>
          </cell>
          <cell r="L101" t="str">
            <v>Lei 13.303/16
PE 09/2019</v>
          </cell>
          <cell r="M101">
            <v>44570</v>
          </cell>
          <cell r="N101">
            <v>3428921.81</v>
          </cell>
          <cell r="O101" t="str">
            <v>ENCERRADO</v>
          </cell>
        </row>
        <row r="102">
          <cell r="A102">
            <v>5013</v>
          </cell>
          <cell r="B102" t="str">
            <v>50900.000112/2021-28
20190502-1006</v>
          </cell>
          <cell r="C102"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2" t="str">
            <v xml:space="preserve">2.205.900.000 - OUTROS SERVIÇOS DE TERCEIROS </v>
          </cell>
          <cell r="E102" t="str">
            <v>CRIART SERVIÇOS DE TERCEIRIZAÇÃO DE MÃO DE OBRA LTDA</v>
          </cell>
          <cell r="F102" t="str">
            <v>07.783.832/0001-70</v>
          </cell>
          <cell r="G102" t="str">
            <v>01/2020</v>
          </cell>
          <cell r="H102" t="str">
            <v>3º ADITIVO DE CONTRATO 01/2020</v>
          </cell>
          <cell r="I102" t="str">
            <v>DIAFIN</v>
          </cell>
          <cell r="J102" t="str">
            <v>COADMI</v>
          </cell>
          <cell r="K102">
            <v>44417</v>
          </cell>
          <cell r="L102" t="str">
            <v>Lei 13.303/16
PE 09/2019</v>
          </cell>
          <cell r="M102">
            <v>44570</v>
          </cell>
          <cell r="N102">
            <v>3681735.1809999999</v>
          </cell>
          <cell r="O102" t="str">
            <v>ENCERRADO</v>
          </cell>
        </row>
        <row r="103">
          <cell r="A103">
            <v>5014</v>
          </cell>
          <cell r="B103" t="str">
            <v>50900.000112/2021-28
20190502-1006</v>
          </cell>
          <cell r="C103" t="str">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ell>
          <cell r="D103" t="str">
            <v xml:space="preserve">2.205.900.000 - OUTROS SERVIÇOS DE TERCEIROS </v>
          </cell>
          <cell r="E103" t="str">
            <v>CRIART SERVIÇOS DE TERCEIRIZAÇÃO DE MÃO DE OBRA LTDA</v>
          </cell>
          <cell r="F103" t="str">
            <v>07.783.832/0001-70</v>
          </cell>
          <cell r="G103" t="str">
            <v>01/2020</v>
          </cell>
          <cell r="H103" t="str">
            <v>4º ADITIVO DE CONTRATO 01/2020</v>
          </cell>
          <cell r="I103" t="str">
            <v>DIAFIN</v>
          </cell>
          <cell r="J103" t="str">
            <v>COADMI</v>
          </cell>
          <cell r="K103">
            <v>44777</v>
          </cell>
          <cell r="L103" t="str">
            <v>Lei 13.303/16
PE 09/2019</v>
          </cell>
          <cell r="M103">
            <v>44935</v>
          </cell>
          <cell r="N103">
            <v>3713997.99</v>
          </cell>
          <cell r="O103" t="str">
            <v>ENCERRADO</v>
          </cell>
        </row>
        <row r="104">
          <cell r="A104">
            <v>5015</v>
          </cell>
          <cell r="B104" t="str">
            <v>50900.000112/2021-28
20190502-1006</v>
          </cell>
          <cell r="C104" t="str">
            <v>PRESTAÇÃO DE SERVIÇOS, POR DEMANDA, DE APOIO ADMINISTRATIVO EM ZELADORIA, COPEIRAGEM, RECEPÇÃO, PORTARIA, MOTORISTA</v>
          </cell>
          <cell r="D104" t="str">
            <v xml:space="preserve">2.205.900.000 - OUTROS SERVIÇOS DE TERCEIROS </v>
          </cell>
          <cell r="E104" t="str">
            <v>CRIART - SERVIÇO DE TERCEIRIZAÇÃO DE MÃO DE OBRA</v>
          </cell>
          <cell r="F104" t="str">
            <v>07.783.832/0001-70</v>
          </cell>
          <cell r="G104" t="str">
            <v>01/2020</v>
          </cell>
          <cell r="H104" t="str">
            <v>5º ADITIVO AO CONTRATO 01/2020</v>
          </cell>
          <cell r="I104" t="str">
            <v>DIAFIN</v>
          </cell>
          <cell r="J104" t="str">
            <v>COADMI</v>
          </cell>
          <cell r="K104">
            <v>44568</v>
          </cell>
          <cell r="L104" t="str">
            <v>Lei 13.303/16
PE 09/2019</v>
          </cell>
          <cell r="M104">
            <v>44935</v>
          </cell>
          <cell r="N104">
            <v>4013887.1</v>
          </cell>
          <cell r="O104" t="str">
            <v>ENCERRADO</v>
          </cell>
        </row>
        <row r="105">
          <cell r="A105">
            <v>5016</v>
          </cell>
          <cell r="B105" t="str">
            <v>50900.000112/2021-28
20190502-1006</v>
          </cell>
          <cell r="C105" t="str">
            <v>PRESTAÇÃO DE SERVIÇOS, POR DEMANDA, DE APOIO ADMINISTRATIVO EM ZELADORIA, COPEIRAGEM, RECEPÇÃO, PORTARIA, MOTORISTA</v>
          </cell>
          <cell r="D105" t="str">
            <v xml:space="preserve">2.205.900.000 - OUTROS SERVIÇOS DE TERCEIROS </v>
          </cell>
          <cell r="E105" t="str">
            <v>CRIART - SERVIÇO DE TERCEIRIZAÇÃO DE MÃO DE OBRA</v>
          </cell>
          <cell r="F105" t="str">
            <v>07.783.832/0001-70</v>
          </cell>
          <cell r="G105" t="str">
            <v>01/2020</v>
          </cell>
          <cell r="H105" t="str">
            <v>6º ADITIVO AO CONTRATO 01/2020</v>
          </cell>
          <cell r="I105" t="str">
            <v>DIAFIN</v>
          </cell>
          <cell r="J105" t="str">
            <v>COADMI</v>
          </cell>
          <cell r="K105">
            <v>44851</v>
          </cell>
          <cell r="L105" t="str">
            <v>Lei 13.303/16
PE 09/2019</v>
          </cell>
          <cell r="M105">
            <v>45300</v>
          </cell>
          <cell r="N105">
            <v>4013887.1</v>
          </cell>
          <cell r="O105" t="str">
            <v>ENCERRADO</v>
          </cell>
        </row>
        <row r="106">
          <cell r="A106">
            <v>5017</v>
          </cell>
          <cell r="B106" t="str">
            <v>50900.000112/2021-28
20190502-1006</v>
          </cell>
          <cell r="C106" t="str">
            <v>PRESTAÇÃO DE SERVIÇOS, POR DEMANDA, DE APOIO ADMINISTRATIVO EM ZELADORIA, COPEIRAGEM, RECEPÇÃO, PORTARIA, MOTORISTA</v>
          </cell>
          <cell r="D106" t="str">
            <v xml:space="preserve">2.205.900.000 - OUTROS SERVIÇOS DE TERCEIROS </v>
          </cell>
          <cell r="E106" t="str">
            <v>CRIART - SERVIÇO DE TERCEIRIZAÇÃO DE MÃO DE OBRA</v>
          </cell>
          <cell r="F106" t="str">
            <v>07.783.832/0001-70</v>
          </cell>
          <cell r="G106" t="str">
            <v>01/2020</v>
          </cell>
          <cell r="H106" t="str">
            <v>6º ADITIVO AO CONTRATO 01/2020</v>
          </cell>
          <cell r="I106" t="str">
            <v>DIAFIN</v>
          </cell>
          <cell r="J106" t="str">
            <v>COADMI</v>
          </cell>
          <cell r="K106" t="str">
            <v>09//01/2024</v>
          </cell>
          <cell r="L106" t="str">
            <v>Lei 13.303/16
PE 09/2019</v>
          </cell>
          <cell r="M106">
            <v>45666</v>
          </cell>
          <cell r="N106">
            <v>4013887.1</v>
          </cell>
          <cell r="O106" t="str">
            <v>ENCERRADO</v>
          </cell>
        </row>
        <row r="107">
          <cell r="A107">
            <v>5020</v>
          </cell>
          <cell r="B107" t="str">
            <v>50900.000018/2021-79 20197011</v>
          </cell>
          <cell r="C107" t="str">
            <v>PRESTAÇÃO DE SERVIÇO DE TRANSPORTE DE PASSAGEIROS EM AUTOMÓVEL DE PASSEIO PROVIDO DE TAXÍMETRO - TÁXI ÀS PESOAS A SERVIÇO DA COMPANHIA DOCAS DO CEARÁ</v>
          </cell>
          <cell r="D107" t="str">
            <v xml:space="preserve">2.290.080.100 - VIAGENS NO PAÍS </v>
          </cell>
          <cell r="E107" t="str">
            <v>COOPRATAF COOP DOS CONDUT DE RADIO TAXI DE FORT LTDA</v>
          </cell>
          <cell r="F107" t="str">
            <v>11.812.229/001-47</v>
          </cell>
          <cell r="G107" t="str">
            <v>02/2020</v>
          </cell>
          <cell r="I107" t="str">
            <v>DIAFIN</v>
          </cell>
          <cell r="J107" t="str">
            <v>COADMI</v>
          </cell>
          <cell r="K107">
            <v>43850</v>
          </cell>
          <cell r="L107" t="str">
            <v>Lei 13.303/2016 CONTRATAÇÃO DIRETA DISPENSA DE LICITAÇÃO</v>
          </cell>
          <cell r="M107">
            <v>44225</v>
          </cell>
          <cell r="N107">
            <v>8226.9599999999991</v>
          </cell>
          <cell r="O107" t="str">
            <v>ENCERRADO</v>
          </cell>
        </row>
        <row r="108">
          <cell r="A108">
            <v>5021</v>
          </cell>
          <cell r="B108" t="str">
            <v>50900.000112/2021-28 20197011</v>
          </cell>
          <cell r="C108" t="str">
            <v>PRESTAÇÃO DE SERVIÇO DE TRANSPORTE DE PASSAGEIROS EM AUTOMÓVEL DE PASSEIO PROVIDO DE TAXÍMETRO - TÁXI ÀS PESOAS A SERVIÇO DA COMPANHIA DOCAS DO CEARÁ</v>
          </cell>
          <cell r="D108" t="str">
            <v xml:space="preserve">2.290.080.100 - VIAGENS NO PAÍS </v>
          </cell>
          <cell r="E108" t="str">
            <v>COOPRATAF COOP DOS CONDUT DE RADIO TAXI DE FORT LTDA</v>
          </cell>
          <cell r="F108" t="str">
            <v>11.812.229/001-47</v>
          </cell>
          <cell r="G108" t="str">
            <v>02/2020</v>
          </cell>
          <cell r="H108" t="str">
            <v xml:space="preserve">1º ADITIVO AO CONTRATO 02/2020  </v>
          </cell>
          <cell r="I108" t="str">
            <v>DIAFIN</v>
          </cell>
          <cell r="J108" t="str">
            <v>COADMI</v>
          </cell>
          <cell r="K108">
            <v>44179</v>
          </cell>
          <cell r="L108" t="str">
            <v>Lei 13.303/2016 CONTRATAÇÃO DIRETA DISPENSA DE LICITAÇÃO</v>
          </cell>
          <cell r="M108">
            <v>44590</v>
          </cell>
          <cell r="N108">
            <v>8226.9599999999991</v>
          </cell>
          <cell r="O108" t="str">
            <v>ENCERRADO</v>
          </cell>
        </row>
        <row r="109">
          <cell r="A109">
            <v>5022</v>
          </cell>
          <cell r="B109" t="str">
            <v>50900.000018/2021-79
20197011</v>
          </cell>
          <cell r="C109" t="str">
            <v>PRESTAÇÃO DE SERVIÇO DE TRANSPORTE DE PASSAGEIROS EM AUTOMÓVEL DE PASSEIO PROVIDO DE TAXÍMETRO - TÁXI ÀS PESOAS A SERVIÇO DA COMPANHIA DOCAS DO CEARÁ</v>
          </cell>
          <cell r="D109" t="str">
            <v xml:space="preserve">2.290.080.100 - VIAGENS NO PAÍS </v>
          </cell>
          <cell r="E109" t="str">
            <v>COOPRATAF COOP DOS CONDUT DE RADIO TAXI DE FORT LTDA</v>
          </cell>
          <cell r="F109" t="str">
            <v>11.812.229/001-47</v>
          </cell>
          <cell r="G109" t="str">
            <v>02/2020</v>
          </cell>
          <cell r="H109" t="str">
            <v>2º ADITIVO AO CONTRATO 02/2020</v>
          </cell>
          <cell r="I109" t="str">
            <v>DIAFIN</v>
          </cell>
          <cell r="J109" t="str">
            <v>COADMI</v>
          </cell>
          <cell r="K109">
            <v>44442</v>
          </cell>
          <cell r="L109" t="str">
            <v>Lei 13.303/2016 CONTRATAÇÃO DIRETA DISPENSA DE LICITAÇÃO</v>
          </cell>
          <cell r="M109">
            <v>44955</v>
          </cell>
          <cell r="N109">
            <v>8226.9599999999991</v>
          </cell>
          <cell r="O109" t="str">
            <v>ENCERRADO</v>
          </cell>
        </row>
        <row r="110">
          <cell r="A110">
            <v>5030</v>
          </cell>
          <cell r="B110" t="str">
            <v>50900.000208/2021-96 20191434</v>
          </cell>
          <cell r="C110" t="str">
            <v>CONTRATAÇÃO DE EMPRESA ESPECIALIZADA PARA PRESTAÇÃO DE SERVIÇOS DE MANUTENÇÃO DOS SISTEMAS DE FOLHA DE PAGAMENTO, REGISTRO DE PONTO ELETRÔNICO, SEGURANÇA E MEDICINA DO TRABALHO, CONTABILIDADE E PATRIMÔNIO; CONTRATO Nº 03/2020</v>
          </cell>
          <cell r="D110" t="str">
            <v xml:space="preserve">2.205.900.000 - OUTROS SERVIÇOS DE TERCEIROS </v>
          </cell>
          <cell r="E110" t="str">
            <v>FORTES TECNOLOGIA EM SISTEMAS LTDA</v>
          </cell>
          <cell r="F110" t="str">
            <v>63.542.443/0001-24</v>
          </cell>
          <cell r="G110" t="str">
            <v>03/2020</v>
          </cell>
          <cell r="I110" t="str">
            <v>DIAFIN</v>
          </cell>
          <cell r="J110" t="str">
            <v>CODREH</v>
          </cell>
          <cell r="K110">
            <v>43845</v>
          </cell>
          <cell r="L110" t="str">
            <v>Lei 13.303/2016 INEXIGIBILIDADE DE LICITAÇÃO</v>
          </cell>
          <cell r="M110">
            <v>44214</v>
          </cell>
          <cell r="N110">
            <v>26616</v>
          </cell>
          <cell r="O110" t="str">
            <v>ENCERRADO</v>
          </cell>
        </row>
        <row r="111">
          <cell r="A111">
            <v>5031</v>
          </cell>
          <cell r="B111" t="str">
            <v>50900.000208/2021-96 20191434</v>
          </cell>
          <cell r="C111" t="str">
            <v>CONTRATAÇÃO DE EMPRESA ESPECIALIZADA PARA PRESTAÇÃO DE SERVIÇOS DE MANUTENÇÃO DOS SISTEMAS DE FOLHA DE PAGAMENTO, REGISTRO DE PONTO ELETRÔNICO, SEGURANÇA E MEDICINA DO TRABALHO, CONTABILIDADE E PATRIMÔNIO; CONTRATO Nº 03/2020</v>
          </cell>
          <cell r="D111" t="str">
            <v xml:space="preserve">2.205.900.000 - OUTROS SERVIÇOS DE TERCEIROS </v>
          </cell>
          <cell r="E111" t="str">
            <v>FORTES TECNOLOGIA EM SISTEMAS LTDA</v>
          </cell>
          <cell r="F111" t="str">
            <v>63.542.443/0001-24</v>
          </cell>
          <cell r="G111" t="str">
            <v>03/2020</v>
          </cell>
          <cell r="H111" t="str">
            <v xml:space="preserve">1º ADITIVO AO CONTRATO 03/2020  </v>
          </cell>
          <cell r="I111" t="str">
            <v>DIAFIN</v>
          </cell>
          <cell r="J111" t="str">
            <v>CODREH</v>
          </cell>
          <cell r="K111">
            <v>44186</v>
          </cell>
          <cell r="L111" t="str">
            <v>Lei 13.303/2016 INEXIGIBILIDADE DE LICITAÇÃO</v>
          </cell>
          <cell r="M111">
            <v>44579</v>
          </cell>
          <cell r="N111">
            <v>26616</v>
          </cell>
          <cell r="O111" t="str">
            <v>ENCERRADO</v>
          </cell>
        </row>
        <row r="112">
          <cell r="A112">
            <v>5032</v>
          </cell>
          <cell r="B112" t="str">
            <v>50900.000208/2021-96 20191434</v>
          </cell>
          <cell r="C112" t="str">
            <v>CONTRATAÇÃO DE EMPRESA ESPECIALIZADA PARA PRESTAÇÃO DE SERVIÇOS DE MANUTENÇÃO DOS SISTEMAS DE FOLHA DE PAGAMENTO, REGISTRO DE PONTO ELETRÔNICO, SEGURANÇA E MEDICINA DO TRABALHO, CONTABILIDADE E PATRIMÔNIO; CONTRATO Nº 03/2020</v>
          </cell>
          <cell r="D112" t="str">
            <v xml:space="preserve">2.205.900.000 - OUTROS SERVIÇOS DE TERCEIROS </v>
          </cell>
          <cell r="E112" t="str">
            <v>FORTES TECNOLOGIA EM SISTEMAS LTDA</v>
          </cell>
          <cell r="F112" t="str">
            <v>63.542.443/0001-24</v>
          </cell>
          <cell r="G112" t="str">
            <v>03/2020</v>
          </cell>
          <cell r="H112" t="str">
            <v xml:space="preserve">2º ADITIVO AO CONTRATO 03/2020  </v>
          </cell>
          <cell r="I112" t="str">
            <v>DIAFIN</v>
          </cell>
          <cell r="J112" t="str">
            <v>CODREH</v>
          </cell>
          <cell r="K112">
            <v>44564</v>
          </cell>
          <cell r="L112" t="str">
            <v>Lei 13.303/2016 INEXIGIBILIDADE DE LICITAÇÃO</v>
          </cell>
          <cell r="M112">
            <v>44944</v>
          </cell>
          <cell r="N112">
            <v>28127.759999999998</v>
          </cell>
          <cell r="O112" t="str">
            <v>ENCERRADO</v>
          </cell>
        </row>
        <row r="113">
          <cell r="A113">
            <v>5033</v>
          </cell>
          <cell r="B113" t="str">
            <v>50900.000208/2021-96 20191434</v>
          </cell>
          <cell r="C113" t="str">
            <v>CONTRATAÇÃO DE EMPRESA ESPECIALIZADA PARA PRESTAÇÃO DE SERVIÇOS DE MANUTENÇÃO DOS SISTEMAS DE FOLHA DE PAGAMENTO, REGISTRO DE PONTO ELETRÔNICO, SEGURANÇA E MEDICINA DO TRABALHO, CONTABILIDADE E PATRIMÔNIO; CONTRATO Nº 03/2020</v>
          </cell>
          <cell r="D113" t="str">
            <v xml:space="preserve">2.205.900.000 - OUTROS SERVIÇOS DE TERCEIROS </v>
          </cell>
          <cell r="E113" t="str">
            <v>FORTES TECNOLOGIA EM SISTEMAS LTDA</v>
          </cell>
          <cell r="F113" t="str">
            <v>63.542.443/0001-24</v>
          </cell>
          <cell r="G113" t="str">
            <v>03/2020</v>
          </cell>
          <cell r="H113" t="str">
            <v xml:space="preserve">3º ADITIVO AO CONTRATO 03/2020  </v>
          </cell>
          <cell r="I113" t="str">
            <v>DIAFIN</v>
          </cell>
          <cell r="J113" t="str">
            <v>CODREH</v>
          </cell>
          <cell r="K113">
            <v>44922</v>
          </cell>
          <cell r="L113" t="str">
            <v>Lei 13.303/2016 INEXIGIBILIDADE DE LICITAÇÃO</v>
          </cell>
          <cell r="M113">
            <v>45309</v>
          </cell>
          <cell r="N113">
            <v>30782.53</v>
          </cell>
          <cell r="O113" t="str">
            <v>ENCERRADO</v>
          </cell>
        </row>
        <row r="114">
          <cell r="A114">
            <v>5034</v>
          </cell>
          <cell r="B114" t="str">
            <v>50900.000208/2021-96 20191434</v>
          </cell>
          <cell r="C114" t="str">
            <v>CONTRATAÇÃO DE EMPRESA ESPECIALIZADA PARA PRESTAÇÃO DE SERVIÇOS DE MANUTENÇÃO DOS SISTEMAS DE FOLHA DE PAGAMENTO, REGISTRO DE PONTO ELETRÔNICO, SEGURANÇA E MEDICINA DO TRABALHO, CONTABILIDADE E PATRIMÔNIO; CONTRATO Nº 03/2020</v>
          </cell>
          <cell r="D114" t="str">
            <v xml:space="preserve">2.205.900.000 - OUTROS SERVIÇOS DE TERCEIROS </v>
          </cell>
          <cell r="E114" t="str">
            <v>FORTES TECNOLOGIA EM SISTEMAS LTDA</v>
          </cell>
          <cell r="F114" t="str">
            <v>63.542.443/0001-24</v>
          </cell>
          <cell r="G114" t="str">
            <v>03/2020</v>
          </cell>
          <cell r="H114" t="str">
            <v xml:space="preserve">4º ADITIVO AO CONTRATO 03/2020  </v>
          </cell>
          <cell r="I114" t="str">
            <v>DIAFIN</v>
          </cell>
          <cell r="J114" t="str">
            <v>CODREH</v>
          </cell>
          <cell r="K114">
            <v>45309</v>
          </cell>
          <cell r="L114" t="str">
            <v>Lei 13.303/2016 INEXIGIBILIDADE DE LICITAÇÃO</v>
          </cell>
          <cell r="M114">
            <v>45675</v>
          </cell>
          <cell r="N114">
            <v>30782.53</v>
          </cell>
          <cell r="O114" t="str">
            <v>ENCERRADO</v>
          </cell>
        </row>
        <row r="115">
          <cell r="A115">
            <v>5040</v>
          </cell>
          <cell r="B115">
            <v>20197046</v>
          </cell>
          <cell r="C115" t="str">
            <v>SERVIÇO DE EMISSÃO DE ATESTADO DE SAÚDE OPERACIONAL - ASO E PCMSO</v>
          </cell>
          <cell r="D115" t="str">
            <v xml:space="preserve">2.201.900.000 ‐ OUTRAS DESPESAS DE PESSOAL </v>
          </cell>
          <cell r="E115" t="str">
            <v>V SAÚDE OCUPACIONAL LTDA EPP</v>
          </cell>
          <cell r="F115" t="str">
            <v>01.608.829/0001-34</v>
          </cell>
          <cell r="G115" t="str">
            <v>04/2020</v>
          </cell>
          <cell r="I115" t="str">
            <v>DIRCOM</v>
          </cell>
          <cell r="J115" t="str">
            <v>CODSMS</v>
          </cell>
          <cell r="K115">
            <v>43865</v>
          </cell>
          <cell r="L115" t="str">
            <v>Lei 13.303/2016 CONTRATAÇÃO DIRETA DISPENSA DE LICITAÇÃO</v>
          </cell>
          <cell r="M115">
            <v>44240</v>
          </cell>
          <cell r="N115">
            <v>3290</v>
          </cell>
          <cell r="O115" t="str">
            <v>ENCERRADO</v>
          </cell>
        </row>
        <row r="116">
          <cell r="A116">
            <v>5050</v>
          </cell>
          <cell r="B116" t="str">
            <v>20200031-1000</v>
          </cell>
          <cell r="C116" t="str">
            <v>PRESTAÇÃO DE SERVIÇO ESPECIALIZADO PARA REALIZAR O PROCESSO DE DESCRIPTOGRAFIA DE DADOS DO SISTEMA DE BACKUP CONTIDO EM 2 HD’S, PARA A COMPANHIA DOCAS DO CEARÁ</v>
          </cell>
          <cell r="D116" t="str">
            <v xml:space="preserve">2.205.900.000 - OUTROS SERVIÇOS DE TERCEIROS </v>
          </cell>
          <cell r="E116" t="str">
            <v>DIGITAL RECOVERY - TECNOLOGIA LTDA - ME</v>
          </cell>
          <cell r="F116" t="str">
            <v>07.270.380/0001-23</v>
          </cell>
          <cell r="G116" t="str">
            <v>05/2020</v>
          </cell>
          <cell r="I116" t="str">
            <v>DIEGEP</v>
          </cell>
          <cell r="J116" t="str">
            <v>CODTEI</v>
          </cell>
          <cell r="K116">
            <v>43854</v>
          </cell>
          <cell r="L116" t="str">
            <v>Lei 13.303/2016 CONTRATAÇÃO DIRETA DISPENSA DE LICITAÇÃO</v>
          </cell>
          <cell r="M116">
            <v>43956</v>
          </cell>
          <cell r="N116">
            <v>262400</v>
          </cell>
          <cell r="O116" t="str">
            <v>ENCERRADO</v>
          </cell>
        </row>
        <row r="117">
          <cell r="A117">
            <v>5060</v>
          </cell>
          <cell r="B117" t="str">
            <v>20197096-1000</v>
          </cell>
          <cell r="C117" t="str">
            <v>PRESTAÇÃO DE SERVIÇOS DE LEVANTAMENTO DE CRÉDITOS DE PIS E COFINS</v>
          </cell>
          <cell r="D117" t="str">
            <v xml:space="preserve">2.205.900.000 - OUTROS SERVIÇOS DE TERCEIROS </v>
          </cell>
          <cell r="E117" t="str">
            <v>GIRÃO AUDITORES INDEPENDENTES S/A</v>
          </cell>
          <cell r="F117" t="str">
            <v>09.171.566/0001-50</v>
          </cell>
          <cell r="G117" t="str">
            <v>06/2020</v>
          </cell>
          <cell r="I117" t="str">
            <v>DIAFIN</v>
          </cell>
          <cell r="J117" t="str">
            <v>CODFIN</v>
          </cell>
          <cell r="K117">
            <v>43864</v>
          </cell>
          <cell r="L117" t="str">
            <v>Lei 13.303/2016 CONTRATAÇÃO DIRETA DISPENSA DE LICITAÇÃO</v>
          </cell>
          <cell r="M117">
            <v>43957</v>
          </cell>
          <cell r="N117">
            <v>34900</v>
          </cell>
          <cell r="O117" t="str">
            <v>ENCERRADO</v>
          </cell>
        </row>
        <row r="118">
          <cell r="A118">
            <v>5070</v>
          </cell>
          <cell r="B118" t="str">
            <v>50900.000410/2020-37 20190144</v>
          </cell>
          <cell r="C118" t="str">
            <v>CONTRATAÇÃO DE EMPRESA ESPECIALIZADA PARA REALIZAR A REVISÃO, AJUSTES E ELABORAÇÃO DO ESTUDO DE AVALIAÇÃO DE RISCO (EAR) E DO PLANO DE SEGURANÇA PÚBLICA PORTUÁRIA (PSPP), EM TODA ÁREA ALFANDEGADA DO PORTO, ADMINISTRADO PELA CDC; CONTRATO Nº 07/2020</v>
          </cell>
          <cell r="D118" t="str">
            <v>26.784.3005.20HM.0001 - ESTUDOS PARA O DESENVOLVIMENTO DO SETOR PORTUÁRIO</v>
          </cell>
          <cell r="E118" t="str">
            <v>PROCONSULT S/S LTDA</v>
          </cell>
          <cell r="F118" t="str">
            <v>03.693.089/0001-07</v>
          </cell>
          <cell r="G118" t="str">
            <v>07/2020</v>
          </cell>
          <cell r="I118" t="str">
            <v>DIRPRE</v>
          </cell>
          <cell r="J118" t="str">
            <v>CODGUA</v>
          </cell>
          <cell r="K118">
            <v>43865</v>
          </cell>
          <cell r="L118" t="str">
            <v>Lei 13.303/2016 CONTRATAÇÃO DIRETA DISPENSA DE LICITAÇÃO</v>
          </cell>
          <cell r="M118">
            <v>44000</v>
          </cell>
          <cell r="N118">
            <v>44300</v>
          </cell>
          <cell r="O118" t="str">
            <v>ENCERRADO</v>
          </cell>
        </row>
        <row r="119">
          <cell r="A119">
            <v>5100</v>
          </cell>
          <cell r="B119" t="str">
            <v>20200223-1000</v>
          </cell>
          <cell r="C119" t="str">
            <v>RECUPERAÇÃO E RESTAURAÇÃO DO BANCO DE DADOS DO SISTEMA DE GERENCIAMENTO PORTUÁRIO – SISPORT E SISPORT AUDITORIA DA COMPANHIA DOCAS CEARÁ, ATRAVÉS DO PROCEDIMENTO DE ENGENHARIA REVERSA.</v>
          </cell>
          <cell r="D119" t="str">
            <v>26.126.0807.4103.0023 - MANUTENÇÃO E ADEQUAÇÃO DE ATIVO DE INFORMATICA, INFORMAÇÃO E TELEPROCESSAMENTO</v>
          </cell>
          <cell r="E119" t="str">
            <v>SEVEN TECNOLOGIA, CULTURA E ENSINO LTDA</v>
          </cell>
          <cell r="F119" t="str">
            <v>26.799.17/0001-05</v>
          </cell>
          <cell r="G119" t="str">
            <v>10/2020</v>
          </cell>
          <cell r="I119" t="str">
            <v>DIEGEP</v>
          </cell>
          <cell r="J119" t="str">
            <v>CODTEI</v>
          </cell>
          <cell r="K119">
            <v>43906</v>
          </cell>
          <cell r="L119" t="str">
            <v xml:space="preserve">Lei 13.303/2016 DISPENSA DE LICITAÇÃO - EMERGENCIAL </v>
          </cell>
          <cell r="M119">
            <v>43945</v>
          </cell>
          <cell r="N119">
            <v>229335</v>
          </cell>
          <cell r="O119" t="str">
            <v>ENCERRADO</v>
          </cell>
        </row>
        <row r="120">
          <cell r="A120">
            <v>5120</v>
          </cell>
          <cell r="B120" t="str">
            <v>50900.000019/2021-13 20191435</v>
          </cell>
          <cell r="C120" t="str">
            <v xml:space="preserve">CONTRATAÇÃO DE PLANO DE ASSISTÊNCIA À SAÚDE COMPLEMENTAR </v>
          </cell>
          <cell r="D120" t="str">
            <v xml:space="preserve">2.201.030.100 - ASSISTÊNCIA MÉDICA E ODONTOLÓGICA </v>
          </cell>
          <cell r="E120" t="str">
            <v>HAPVIDA ASSISTÊNCIA MEDICA LTDA</v>
          </cell>
          <cell r="F120" t="str">
            <v>63.554.067/0001-98</v>
          </cell>
          <cell r="G120" t="str">
            <v>12/2020</v>
          </cell>
          <cell r="I120" t="str">
            <v>DIAFIN</v>
          </cell>
          <cell r="J120" t="str">
            <v>CODREH</v>
          </cell>
          <cell r="K120">
            <v>43944</v>
          </cell>
          <cell r="L120" t="str">
            <v>Lei nº 13.303/2016
PE 01/2020</v>
          </cell>
          <cell r="M120">
            <v>44377</v>
          </cell>
          <cell r="N120">
            <v>1903467.96</v>
          </cell>
          <cell r="O120" t="str">
            <v>ENCERRADO</v>
          </cell>
        </row>
        <row r="121">
          <cell r="A121">
            <v>5121</v>
          </cell>
          <cell r="B121" t="str">
            <v>50900.000019/2021-13 20191435</v>
          </cell>
          <cell r="C121" t="str">
            <v xml:space="preserve">CONTRATAÇÃO DE PLANO DE ASSISTÊNCIA À SAÚDE COMPLEMENTAR </v>
          </cell>
          <cell r="D121" t="str">
            <v xml:space="preserve">2.201.030.100 - ASSISTÊNCIA MÉDICA E ODONTOLÓGICA </v>
          </cell>
          <cell r="E121" t="str">
            <v>HAPVIDA ASSISTÊNCIA MEDICA LTDA</v>
          </cell>
          <cell r="F121" t="str">
            <v>63.554.067/0001-98</v>
          </cell>
          <cell r="G121" t="str">
            <v>12/2020</v>
          </cell>
          <cell r="H121" t="str">
            <v>1º ADITIVO AO CONTRATO 12/2020</v>
          </cell>
          <cell r="I121" t="str">
            <v>DIAFIN</v>
          </cell>
          <cell r="J121" t="str">
            <v>CODREH</v>
          </cell>
          <cell r="K121">
            <v>44371</v>
          </cell>
          <cell r="L121" t="str">
            <v>Lei nº 13.303/2016
PE 01/2020</v>
          </cell>
          <cell r="M121">
            <v>44742</v>
          </cell>
          <cell r="N121">
            <v>1903467.96</v>
          </cell>
          <cell r="O121" t="str">
            <v>ENCERRADO</v>
          </cell>
        </row>
        <row r="122">
          <cell r="A122">
            <v>5122</v>
          </cell>
          <cell r="B122" t="str">
            <v>50900.000019/2021-13 20191435</v>
          </cell>
          <cell r="C122" t="str">
            <v xml:space="preserve">CONTRATAÇÃO DE PLANO DE ASSISTÊNCIA À SAÚDE COMPLEMENTAR </v>
          </cell>
          <cell r="D122" t="str">
            <v xml:space="preserve">2.201.030.100 - ASSISTÊNCIA MÉDICA E ODONTOLÓGICA </v>
          </cell>
          <cell r="E122" t="str">
            <v>HAPVIDA ASSISTÊNCIA MEDICA LTDA</v>
          </cell>
          <cell r="F122" t="str">
            <v>63.554.067/0001-98</v>
          </cell>
          <cell r="G122" t="str">
            <v>12/2020</v>
          </cell>
          <cell r="H122" t="str">
            <v>2º ADITIVO AO CONTRATO 12/2020</v>
          </cell>
          <cell r="I122" t="str">
            <v>DIAFIN</v>
          </cell>
          <cell r="J122" t="str">
            <v>CODREH</v>
          </cell>
          <cell r="K122">
            <v>44740</v>
          </cell>
          <cell r="L122" t="str">
            <v>Lei nº 13.303/2016
PE 01/2020</v>
          </cell>
          <cell r="M122">
            <v>45107</v>
          </cell>
          <cell r="N122">
            <v>2112849.4300000002</v>
          </cell>
          <cell r="O122" t="str">
            <v>ENCERRADO</v>
          </cell>
        </row>
        <row r="123">
          <cell r="A123">
            <v>5123</v>
          </cell>
          <cell r="B123" t="str">
            <v>50900.000019/2021-13 20191435</v>
          </cell>
          <cell r="C123" t="str">
            <v xml:space="preserve">CONTRATAÇÃO DE PLANO DE ASSISTÊNCIA À SAÚDE COMPLEMENTAR </v>
          </cell>
          <cell r="D123" t="str">
            <v xml:space="preserve">2.201.030.100 - ASSISTÊNCIA MÉDICA E ODONTOLÓGICA </v>
          </cell>
          <cell r="E123" t="str">
            <v>HAPVIDA ASSISTÊNCIA MEDICA LTDA</v>
          </cell>
          <cell r="F123" t="str">
            <v>63.554.067/0001-98</v>
          </cell>
          <cell r="G123" t="str">
            <v>12/2020</v>
          </cell>
          <cell r="H123" t="str">
            <v>3º ADITIVO AO CONTRATO 12/2020</v>
          </cell>
          <cell r="I123" t="str">
            <v>DIAFIN</v>
          </cell>
          <cell r="J123" t="str">
            <v>CODREH</v>
          </cell>
          <cell r="K123">
            <v>45075</v>
          </cell>
          <cell r="L123" t="str">
            <v>Lei nº 13.303/2016
PE 01/2020</v>
          </cell>
          <cell r="M123">
            <v>45473</v>
          </cell>
          <cell r="N123">
            <v>2338924.3199999998</v>
          </cell>
          <cell r="O123" t="str">
            <v>ENCERRADO</v>
          </cell>
        </row>
        <row r="124">
          <cell r="A124">
            <v>5124</v>
          </cell>
          <cell r="B124" t="str">
            <v>50900.000019/2021-13 20191435</v>
          </cell>
          <cell r="C124" t="str">
            <v xml:space="preserve">CONTRATAÇÃO DE PLANO DE ASSISTÊNCIA À SAÚDE COMPLEMENTAR </v>
          </cell>
          <cell r="D124" t="str">
            <v xml:space="preserve">2.201.030.100 - ASSISTÊNCIA MÉDICA E ODONTOLÓGICA </v>
          </cell>
          <cell r="E124" t="str">
            <v>HAPVIDA ASSISTÊNCIA MEDICA LTDA</v>
          </cell>
          <cell r="F124" t="str">
            <v>63.554.067/0001-98</v>
          </cell>
          <cell r="G124" t="str">
            <v>12/2020</v>
          </cell>
          <cell r="H124" t="str">
            <v>4º ADITIVO AO CONTRATO 12/2020</v>
          </cell>
          <cell r="I124" t="str">
            <v>DIAFIN</v>
          </cell>
          <cell r="J124" t="str">
            <v>CODREH</v>
          </cell>
          <cell r="K124">
            <v>45471</v>
          </cell>
          <cell r="L124" t="str">
            <v>Lei nº 13.303/2016
PE 01/2020</v>
          </cell>
          <cell r="M124">
            <v>45838</v>
          </cell>
          <cell r="N124">
            <v>2178557.61</v>
          </cell>
          <cell r="O124" t="str">
            <v>ENCERRADO</v>
          </cell>
        </row>
        <row r="125">
          <cell r="A125">
            <v>5130</v>
          </cell>
          <cell r="B125" t="str">
            <v>50900.000499/2020-31 20191153</v>
          </cell>
          <cell r="C125"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5" t="str">
            <v xml:space="preserve">2.205.900.000 - OUTROS SERVIÇOS DE TERCEIROS </v>
          </cell>
          <cell r="E125" t="str">
            <v>GRUPO NILDO SANEAMENTO E CONSTRUÇÃO LTDA</v>
          </cell>
          <cell r="F125" t="str">
            <v>03.284.595/0001-42</v>
          </cell>
          <cell r="G125" t="str">
            <v>13/2020</v>
          </cell>
          <cell r="I125" t="str">
            <v>DIAFIN</v>
          </cell>
          <cell r="J125" t="str">
            <v>COADMI</v>
          </cell>
          <cell r="K125">
            <v>43944</v>
          </cell>
          <cell r="L125" t="str">
            <v>Lei nº 13.303/2016
PE 02/2020</v>
          </cell>
          <cell r="M125">
            <v>44387</v>
          </cell>
          <cell r="N125">
            <v>79200</v>
          </cell>
          <cell r="O125" t="str">
            <v>ENCERRADO</v>
          </cell>
        </row>
        <row r="126">
          <cell r="A126">
            <v>5131</v>
          </cell>
          <cell r="B126" t="str">
            <v>50900.000499/2020-31 20191153</v>
          </cell>
          <cell r="C126"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6" t="str">
            <v xml:space="preserve">2.205.900.000 - OUTROS SERVIÇOS DE TERCEIROS </v>
          </cell>
          <cell r="E126" t="str">
            <v>GRUPO NILDO SANEAMENTO E CONSTRUÇÃO LTDA</v>
          </cell>
          <cell r="F126" t="str">
            <v>03.284.595/0001-42</v>
          </cell>
          <cell r="G126" t="str">
            <v>13/2020</v>
          </cell>
          <cell r="H126" t="str">
            <v>1º ADITIVO AO CONTRATO 13/2020</v>
          </cell>
          <cell r="I126" t="str">
            <v>DIAFIN</v>
          </cell>
          <cell r="J126" t="str">
            <v>COADMI</v>
          </cell>
          <cell r="K126">
            <v>44370</v>
          </cell>
          <cell r="L126" t="str">
            <v>Lei nº 13.303/2016
PE 02/2020</v>
          </cell>
          <cell r="M126">
            <v>44752</v>
          </cell>
          <cell r="N126">
            <v>79200</v>
          </cell>
          <cell r="O126" t="str">
            <v>ENCERRADO</v>
          </cell>
        </row>
        <row r="127">
          <cell r="A127">
            <v>5132</v>
          </cell>
          <cell r="B127" t="str">
            <v>50900.000499/2020-31 20191153</v>
          </cell>
          <cell r="C127"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7" t="str">
            <v xml:space="preserve">2.205.900.000 - OUTROS SERVIÇOS DE TERCEIROS </v>
          </cell>
          <cell r="E127" t="str">
            <v>GRUPO NILDO SANEAMENTO E CONSTRUÇÃO LTDA</v>
          </cell>
          <cell r="F127" t="str">
            <v>03.284.595/0001-42</v>
          </cell>
          <cell r="G127" t="str">
            <v>13/2020</v>
          </cell>
          <cell r="H127" t="str">
            <v>2º ADITIVO AO CONTRATO 13/2020</v>
          </cell>
          <cell r="I127" t="str">
            <v>DIAFIN</v>
          </cell>
          <cell r="J127" t="str">
            <v>COADMI</v>
          </cell>
          <cell r="K127">
            <v>44749</v>
          </cell>
          <cell r="L127" t="str">
            <v>Lei nº 13.303/2016
PE 02/2020</v>
          </cell>
          <cell r="M127">
            <v>45117</v>
          </cell>
          <cell r="N127">
            <v>79200</v>
          </cell>
          <cell r="O127" t="str">
            <v>ENCERRADO</v>
          </cell>
        </row>
        <row r="128">
          <cell r="A128">
            <v>5133</v>
          </cell>
          <cell r="B128" t="str">
            <v>50900.000499/2020-31 20191153</v>
          </cell>
          <cell r="C128" t="str">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ell>
          <cell r="D128" t="str">
            <v xml:space="preserve">2.205.900.000 - OUTROS SERVIÇOS DE TERCEIROS </v>
          </cell>
          <cell r="E128" t="str">
            <v>GRUPO NILDO SANEAMENTO E CONSTRUÇÃO LTDA</v>
          </cell>
          <cell r="F128" t="str">
            <v>03.284.595/0001-42</v>
          </cell>
          <cell r="G128" t="str">
            <v>13/2020</v>
          </cell>
          <cell r="H128" t="str">
            <v>3º ADITIVO AO CONTRATO 13/2020</v>
          </cell>
          <cell r="I128" t="str">
            <v>DIAFIN</v>
          </cell>
          <cell r="J128" t="str">
            <v>COADMI</v>
          </cell>
          <cell r="K128">
            <v>45117</v>
          </cell>
          <cell r="L128" t="str">
            <v>Lei nº 13.303/2016
PE 02/2020</v>
          </cell>
          <cell r="M128">
            <v>45483</v>
          </cell>
          <cell r="N128">
            <v>79200</v>
          </cell>
          <cell r="O128" t="str">
            <v>ENCERRADO</v>
          </cell>
        </row>
        <row r="129">
          <cell r="A129">
            <v>5140</v>
          </cell>
          <cell r="B129" t="str">
            <v>50900.000360/2020-98 20191471</v>
          </cell>
          <cell r="C129" t="str">
            <v>ELABORAÇÃO DE LAUDO DE AVALIAÇÃO E TESTE DE RECUPERABILIDADE DE ATIVOS (IMPAIRMENT) DOS BENS DA CDC</v>
          </cell>
          <cell r="D129" t="str">
            <v xml:space="preserve">2.205.020.000 - CONSULTORIA </v>
          </cell>
          <cell r="E129" t="str">
            <v>MFC AVALIAÇÃO E GESTÃO</v>
          </cell>
          <cell r="F129" t="str">
            <v>11.908.707/0001-17</v>
          </cell>
          <cell r="G129" t="str">
            <v>14/2020</v>
          </cell>
          <cell r="I129" t="str">
            <v>DIAFIN</v>
          </cell>
          <cell r="J129" t="str">
            <v>COADMI</v>
          </cell>
          <cell r="K129">
            <v>43944</v>
          </cell>
          <cell r="L129" t="str">
            <v>Lei nº 13.303/2016
PE 03/2020</v>
          </cell>
          <cell r="M129">
            <v>44426</v>
          </cell>
          <cell r="N129">
            <v>90000</v>
          </cell>
          <cell r="O129" t="str">
            <v>ENCERRADO</v>
          </cell>
        </row>
        <row r="130">
          <cell r="A130">
            <v>5141</v>
          </cell>
          <cell r="B130" t="str">
            <v>50900.000360/2020-98 20191471</v>
          </cell>
          <cell r="C130" t="str">
            <v>ELABORAÇÃO DE LAUDO DE AVALIAÇÃO E TESTE DE RECUPERABILIDADE DE ATIVOS (IMPAIRMENT) DOS BENS DA CDC</v>
          </cell>
          <cell r="D130" t="str">
            <v xml:space="preserve">2.205.020.000 - CONSULTORIA </v>
          </cell>
          <cell r="E130" t="str">
            <v>MFC AVALIAÇÃO E GESTÃO</v>
          </cell>
          <cell r="F130" t="str">
            <v>11.908.707/0001-17</v>
          </cell>
          <cell r="G130" t="str">
            <v>14/2020</v>
          </cell>
          <cell r="H130" t="str">
            <v>1º ADITOVO AO CONTRATO 14/2020</v>
          </cell>
          <cell r="I130" t="str">
            <v>DIAFIN</v>
          </cell>
          <cell r="J130" t="str">
            <v>COADMI</v>
          </cell>
          <cell r="K130">
            <v>44376</v>
          </cell>
          <cell r="L130" t="str">
            <v>Lei nº 13.303/2016
PE 03/2020</v>
          </cell>
          <cell r="M130">
            <v>44791</v>
          </cell>
          <cell r="N130">
            <v>85500</v>
          </cell>
          <cell r="O130" t="str">
            <v>ENCERRADO</v>
          </cell>
        </row>
        <row r="131">
          <cell r="A131">
            <v>5142</v>
          </cell>
          <cell r="B131" t="str">
            <v>50900.000360/2020-98 20191471</v>
          </cell>
          <cell r="C131" t="str">
            <v>ELABORAÇÃO DE LAUDO DE AVALIAÇÃO E TESTE DE RECUPERABILIDADE DE ATIVOS (IMPAIRMENT) DOS BENS DA CDC</v>
          </cell>
          <cell r="D131" t="str">
            <v xml:space="preserve">2.205.020.000 - CONSULTORIA </v>
          </cell>
          <cell r="E131" t="str">
            <v>MFC AVALIAÇÃO E GESTÃO</v>
          </cell>
          <cell r="F131" t="str">
            <v>11.908.707/0001-17</v>
          </cell>
          <cell r="G131" t="str">
            <v>14/2020</v>
          </cell>
          <cell r="H131" t="str">
            <v>2º ADITOVO AO CONTRATO 14/2020</v>
          </cell>
          <cell r="I131" t="str">
            <v>DIAFIN</v>
          </cell>
          <cell r="J131" t="str">
            <v>COADMI</v>
          </cell>
          <cell r="K131">
            <v>44790</v>
          </cell>
          <cell r="L131" t="str">
            <v>Lei nº 13.303/2016
PE 03/2020</v>
          </cell>
          <cell r="M131">
            <v>45156</v>
          </cell>
          <cell r="N131">
            <v>73325.5</v>
          </cell>
          <cell r="O131" t="str">
            <v>ENCERRADO</v>
          </cell>
        </row>
        <row r="132">
          <cell r="A132">
            <v>5150</v>
          </cell>
          <cell r="B132" t="str">
            <v>50900.000055/2020-04</v>
          </cell>
          <cell r="C132" t="str">
            <v>CESSÃO ONEROSA DE USO DE BEM IMÓVEL, COM ÁREA TOTAL DE 11.963 M² (ONZE MIL, NOVECENTOS E SESSENTA E TRÊS METROS QUADRADOS), PARA FINS DE INSTALAÇÃO DE INDÚSTRIA E BENEFICIAMENTO DE PESCADOS, EM ÁREA NÃO OPERACIONAL PORTUÁRIA LOCALIZADA NO PORTO ORGANIZADO DO MUCURIPE/CE.</v>
          </cell>
          <cell r="D132" t="str">
            <v xml:space="preserve"> </v>
          </cell>
          <cell r="E132" t="str">
            <v>COMPEX INDUSTRIA E COMERCIO DE PESCA E EXPORTAÇÃO LTDA</v>
          </cell>
          <cell r="F132" t="str">
            <v>00.614.878/00001-17</v>
          </cell>
          <cell r="G132" t="str">
            <v>15/2020</v>
          </cell>
          <cell r="I132" t="str">
            <v>DIRCOM</v>
          </cell>
          <cell r="J132" t="str">
            <v>DIRCOM</v>
          </cell>
          <cell r="K132">
            <v>43937</v>
          </cell>
          <cell r="L132" t="str">
            <v xml:space="preserve">Lei 13.303/2016 DISPENSA DE LICITAÇÃO - EMERGENCIAL </v>
          </cell>
          <cell r="M132">
            <v>51241</v>
          </cell>
          <cell r="N132">
            <v>3403400</v>
          </cell>
          <cell r="O132" t="str">
            <v>EM EXECUÇÃO</v>
          </cell>
        </row>
        <row r="133">
          <cell r="A133">
            <v>5151</v>
          </cell>
          <cell r="B133" t="str">
            <v>50900.000055/2020-04</v>
          </cell>
          <cell r="C133" t="str">
            <v>CESSÃO ONEROSA DE USO DE BEM IMÓVEL, COM ÁREA TOTAL DE 11.963 M² (ONZE MIL, NOVECENTOS E SESSENTA E TRÊS METROS QUADRADOS), PARA FINS DE INSTALAÇÃO DE INDÚSTRIA E BENEFICIAMENTO DE PESCADOS, EM ÁREA NÃO OPERACIONAL PORTUÁRIA LOCALIZADA NO PORTO ORGANIZADO DO MUCURIPE/CE.</v>
          </cell>
          <cell r="D133" t="str">
            <v xml:space="preserve"> </v>
          </cell>
          <cell r="E133" t="str">
            <v>COMPEX INDUSTRIA E COMERCIO DE PESCA E EXPORTAÇÃO LTDA</v>
          </cell>
          <cell r="F133" t="str">
            <v>00.614.878/00001-17</v>
          </cell>
          <cell r="G133" t="str">
            <v>15/2020</v>
          </cell>
          <cell r="H133" t="str">
            <v>1º ADITOVO AO CONTRATO 15/2020</v>
          </cell>
          <cell r="I133" t="str">
            <v>DIRCOM</v>
          </cell>
          <cell r="J133" t="str">
            <v>DIRCOM</v>
          </cell>
          <cell r="K133">
            <v>44608</v>
          </cell>
          <cell r="L133" t="str">
            <v xml:space="preserve">Lei 13.303/2016 DISPENSA DE LICITAÇÃO - EMERGENCIAL </v>
          </cell>
          <cell r="M133">
            <v>51241</v>
          </cell>
          <cell r="N133">
            <v>3403400</v>
          </cell>
          <cell r="O133" t="str">
            <v>EM EXECUÇÃO</v>
          </cell>
        </row>
        <row r="134">
          <cell r="A134">
            <v>5160</v>
          </cell>
          <cell r="B134">
            <v>20200307</v>
          </cell>
          <cell r="C134" t="str">
            <v>CONTRATAÇÃO EMERGENCIAL DE EMPRESA ESPECIALIZADA NA PRESTAÇÃO DE SERVIÇOS CONTINUADOS DE COLETA, TRATAMENTO E TRANSPORTE, COM DESTINAÇÃO FINAL DE RESÍDUOS DA COMPANHIA DOCAS DO CEARÁ</v>
          </cell>
          <cell r="D134" t="str">
            <v xml:space="preserve">2.205.900.000 - OUTROS SERVIÇOS DE TERCEIROS </v>
          </cell>
          <cell r="E134" t="str">
            <v>QUALITY MEDICINA E ENGENHARIA DO TRABALHO LTDA - EPP</v>
          </cell>
          <cell r="F134" t="str">
            <v>15.358.555/0001-87</v>
          </cell>
          <cell r="G134" t="str">
            <v>16/2020</v>
          </cell>
          <cell r="I134" t="str">
            <v>DIRCOM</v>
          </cell>
          <cell r="J134" t="str">
            <v>CODSMS</v>
          </cell>
          <cell r="K134">
            <v>43938</v>
          </cell>
          <cell r="L134" t="str">
            <v xml:space="preserve">Lei 13.303/2016 DISPENSA DE LICITAÇÃO - EMERGENCIAL </v>
          </cell>
          <cell r="M134">
            <v>43936</v>
          </cell>
          <cell r="N134">
            <v>19971.78</v>
          </cell>
          <cell r="O134" t="str">
            <v>ENCERRADO</v>
          </cell>
        </row>
        <row r="135">
          <cell r="A135">
            <v>5170</v>
          </cell>
          <cell r="B135" t="str">
            <v xml:space="preserve">50900.000623/2020-69 </v>
          </cell>
          <cell r="C135" t="str">
            <v>SISTEMA BB PREGÃO ELETRÔNICO - LICITAÇÕES-E</v>
          </cell>
          <cell r="D135" t="str">
            <v xml:space="preserve">2.205.900.000 - OUTROS SERVIÇOS DE TERCEIROS </v>
          </cell>
          <cell r="E135" t="str">
            <v>BANCO DO BRASIL S/A</v>
          </cell>
          <cell r="F135" t="str">
            <v>00.000.000/0001-91</v>
          </cell>
          <cell r="G135" t="str">
            <v>17/2020</v>
          </cell>
          <cell r="I135" t="str">
            <v>DIRPRE</v>
          </cell>
          <cell r="J135" t="str">
            <v>CODCOL</v>
          </cell>
          <cell r="K135">
            <v>43944</v>
          </cell>
          <cell r="L135" t="str">
            <v xml:space="preserve">Lei 13.303/2016 DISPENSA DE LICITAÇÃO - EMERGENCIAL </v>
          </cell>
          <cell r="M135">
            <v>44308</v>
          </cell>
          <cell r="N135">
            <v>5000</v>
          </cell>
          <cell r="O135" t="str">
            <v>ENCERRADO</v>
          </cell>
        </row>
        <row r="136">
          <cell r="A136">
            <v>5171</v>
          </cell>
          <cell r="B136" t="str">
            <v>50900.000623/2020-69
20200242-1000</v>
          </cell>
          <cell r="C136" t="str">
            <v>SISTEMA BB PREGÃO ELETRÔNICO - LICITAÇÕES-E</v>
          </cell>
          <cell r="D136" t="str">
            <v xml:space="preserve">2.205.900.000 - OUTROS SERVIÇOS DE TERCEIROS </v>
          </cell>
          <cell r="E136" t="str">
            <v>BANCO DO BRASIL S/A</v>
          </cell>
          <cell r="F136" t="str">
            <v>00.000.000/0001-91</v>
          </cell>
          <cell r="G136" t="str">
            <v>17/2020</v>
          </cell>
          <cell r="H136" t="str">
            <v>1º ADITIVO AO CONTRATO
17/2020</v>
          </cell>
          <cell r="I136" t="str">
            <v>DIRPRE</v>
          </cell>
          <cell r="J136" t="str">
            <v>CODCOL</v>
          </cell>
          <cell r="K136">
            <v>44302</v>
          </cell>
          <cell r="L136" t="str">
            <v xml:space="preserve">Lei 13.303/2016 DISPENSA DE LICITAÇÃO - EMERGENCIAL </v>
          </cell>
          <cell r="M136">
            <v>44667</v>
          </cell>
          <cell r="N136">
            <v>5000</v>
          </cell>
          <cell r="O136" t="str">
            <v>ENCERRADO</v>
          </cell>
        </row>
        <row r="137">
          <cell r="A137">
            <v>5180</v>
          </cell>
          <cell r="B137">
            <v>20190135</v>
          </cell>
          <cell r="C137" t="str">
            <v>CONTRATAÇÃO DE EMPRESA PARA FORNECIMENTO DE MATERIAL DE EXPEDIENTE REFERENTE AOS LOTES Nºs 09</v>
          </cell>
          <cell r="D137" t="str">
            <v xml:space="preserve">2.204.039.000 - DEMAIS </v>
          </cell>
          <cell r="E137" t="str">
            <v>E DE BRITO COMÉRCIO E SERVIÇOS LTDA</v>
          </cell>
          <cell r="F137" t="str">
            <v>18.580.660/0001-54</v>
          </cell>
          <cell r="G137" t="str">
            <v>18/2020</v>
          </cell>
          <cell r="I137" t="str">
            <v>DIAFIN</v>
          </cell>
          <cell r="J137" t="str">
            <v>COADMI</v>
          </cell>
          <cell r="K137">
            <v>43963</v>
          </cell>
          <cell r="L137" t="str">
            <v>Lei nº 13.303/2016
PE 11/2019</v>
          </cell>
          <cell r="M137">
            <v>44434</v>
          </cell>
          <cell r="N137">
            <v>7793.5</v>
          </cell>
          <cell r="O137" t="str">
            <v>ENCERRADO</v>
          </cell>
        </row>
        <row r="138">
          <cell r="A138">
            <v>5190</v>
          </cell>
          <cell r="B138" t="str">
            <v>20200373-1001</v>
          </cell>
          <cell r="C138" t="str">
            <v>CONTRATAÇÃO, PELA VIA EMERGÊNCIAL, DE EMPRESA ESPECIALIZADA EM LOCAÇÃO DE SCANNER CAMINHÃO MÓVEL PARA INSPEÇÃO DE VEÍCULOS DE CARGA, COM A DISPONIBILIZAÇÃO DO SERVIÇO DE OPERAÇÃO DO EQUIPAMENTO EM REGIME DE DEDICAÇÃO EXCLUSIVA DE MÃO DE OBRA</v>
          </cell>
          <cell r="D138" t="str">
            <v xml:space="preserve">2.205.900.000 - OUTROS SERVIÇOS DE TERCEIROS </v>
          </cell>
          <cell r="E138" t="str">
            <v>NUCTECH DO BRASIL LTDA</v>
          </cell>
          <cell r="F138" t="str">
            <v>19.892.624/0001-99</v>
          </cell>
          <cell r="G138" t="str">
            <v>19/2020</v>
          </cell>
          <cell r="I138" t="str">
            <v>DIEGEP</v>
          </cell>
          <cell r="J138" t="str">
            <v>CODGEP</v>
          </cell>
          <cell r="K138">
            <v>43966</v>
          </cell>
          <cell r="L138" t="str">
            <v xml:space="preserve">Lei 13.303/2016 DISPENSA DE LICITAÇÃO - EMERGENCIAL </v>
          </cell>
          <cell r="M138">
            <v>44069</v>
          </cell>
          <cell r="N138">
            <v>949684.09</v>
          </cell>
          <cell r="O138" t="str">
            <v>ENCERRADO</v>
          </cell>
        </row>
        <row r="139">
          <cell r="A139">
            <v>5210</v>
          </cell>
          <cell r="B139" t="str">
            <v>20200373-1001</v>
          </cell>
          <cell r="C139" t="str">
            <v>CONTRATAÇÃO, PELA VIA EMERGÊNCIAL, DE EMPRESA ESPECIALIZADA EM LOCAÇÃO DE SCANNER CAMINHÃO MÓVEL PARA INSPEÇÃO DE VEÍCULOS DE CARGA, COM A DISPONIBILIZAÇÃO DO SERVIÇO DE OPERAÇÃO DO EQUIPAMENTO EM REGIME DE DEDICAÇÃO EXCLUSIVA DE MÃO DE OBRA</v>
          </cell>
          <cell r="D139" t="str">
            <v>26.126.0807.4103.0023 - MANUTENÇÃO E ADEQUAÇÃO DE ATIVO DE INFORMATICA, INFORMAÇÃO E TELEPROCESSAMENTO</v>
          </cell>
          <cell r="E139" t="str">
            <v>TRUST CONTROL - SEGURANCA EM TECNOLOGIA DA INFORMACAO LTDA</v>
          </cell>
          <cell r="F139" t="str">
            <v>11.061.153/0001-65</v>
          </cell>
          <cell r="G139" t="str">
            <v>21/2020</v>
          </cell>
          <cell r="I139" t="str">
            <v>DIEGEP</v>
          </cell>
          <cell r="J139" t="str">
            <v>CODTEI</v>
          </cell>
          <cell r="K139">
            <v>43992</v>
          </cell>
          <cell r="L139" t="str">
            <v xml:space="preserve">Lei 13.303/2016 DISPENSA DE LICITAÇÃO - EMERGENCIAL </v>
          </cell>
          <cell r="M139">
            <v>44176</v>
          </cell>
          <cell r="N139">
            <v>69937.02</v>
          </cell>
          <cell r="O139" t="str">
            <v>ENCERRADO</v>
          </cell>
        </row>
        <row r="140">
          <cell r="A140">
            <v>5220</v>
          </cell>
          <cell r="B140" t="str">
            <v>50900.000075/2020-77  20200422-1000</v>
          </cell>
          <cell r="C140" t="str">
            <v>PRESTAÇÃO DE SERVIÇOS DE COLETA, TRATAMENTO E TRANSPORTE, COM DESTINAÇÃO FINAL DE RESÍDUOS DA CDC</v>
          </cell>
          <cell r="D140" t="str">
            <v xml:space="preserve">2.205.900.000 - OUTROS SERVIÇOS DE TERCEIROS </v>
          </cell>
          <cell r="E140" t="str">
            <v xml:space="preserve">ECO +  SERVIÇOS AMBIENTAIS E IMOBILIÁRIA  LTDA </v>
          </cell>
          <cell r="F140" t="str">
            <v>63.469.8811/0001-56</v>
          </cell>
          <cell r="G140" t="str">
            <v>22/2020</v>
          </cell>
          <cell r="I140" t="str">
            <v>DIAFIN</v>
          </cell>
          <cell r="J140" t="str">
            <v>COADMI</v>
          </cell>
          <cell r="K140">
            <v>43997</v>
          </cell>
          <cell r="L140" t="str">
            <v xml:space="preserve">Lei 13.303/2016 DISPENSA DE LICITAÇÃO - EMERGENCIAL </v>
          </cell>
          <cell r="M140">
            <v>44180</v>
          </cell>
          <cell r="N140">
            <v>35392.639999999999</v>
          </cell>
          <cell r="O140" t="str">
            <v>ENCERRADO</v>
          </cell>
        </row>
        <row r="141">
          <cell r="A141">
            <v>5230</v>
          </cell>
          <cell r="B141" t="str">
            <v xml:space="preserve">50900.000070/2020-44 </v>
          </cell>
          <cell r="C141" t="str">
            <v>FORNECIMENTO DE “VALE-TRANSPORTE ELETRÔNICO – VTE – URBANO E METROPOLITANO (E,F,H,I,J,M,S)” PARA UTILIZAÇÃO NO SISTEMA DE TRANSPORTE COLETIVO URBANO E METROPOLITANO DE FORTALEZA/CE.</v>
          </cell>
          <cell r="D141" t="str">
            <v xml:space="preserve">2.201.030.500 - AUXÍLIO TRANSPORTE </v>
          </cell>
          <cell r="E141" t="str">
            <v>SINDIÔNIBUS</v>
          </cell>
          <cell r="F141" t="str">
            <v>07.314.423/0001-14</v>
          </cell>
          <cell r="G141" t="str">
            <v>23/2020</v>
          </cell>
          <cell r="I141" t="str">
            <v>DIAFIN</v>
          </cell>
          <cell r="J141" t="str">
            <v>CODREH</v>
          </cell>
          <cell r="K141">
            <v>44005</v>
          </cell>
          <cell r="L141" t="str">
            <v>Lei 13.303/2016 INEXIGIBILIDADE DE LICITAÇÃO</v>
          </cell>
          <cell r="M141">
            <v>44369</v>
          </cell>
          <cell r="N141">
            <v>31888.799999999999</v>
          </cell>
          <cell r="O141" t="str">
            <v>ENCERRADO</v>
          </cell>
        </row>
        <row r="142">
          <cell r="A142">
            <v>5231</v>
          </cell>
          <cell r="B142" t="str">
            <v>50900.000070/2020-44
20200116-1000</v>
          </cell>
          <cell r="C142" t="str">
            <v>FORNECIMENTO DE “VALE-TRANSPORTE ELETRÔNICO – VTE – URBANO E METROPOLITANO (E,F,H,I,J,M,S)” PARA UTILIZAÇÃO NO SISTEMA DE TRANSPORTE COLETIVO URBANO E METROPOLITANO DE FORTALEZA/CE.</v>
          </cell>
          <cell r="D142" t="str">
            <v xml:space="preserve">2.201.030.500 - AUXÍLIO TRANSPORTE </v>
          </cell>
          <cell r="E142" t="str">
            <v>SINDIÔNIBUS</v>
          </cell>
          <cell r="F142" t="str">
            <v>07.314.423/0001-14</v>
          </cell>
          <cell r="G142" t="str">
            <v>23/2020</v>
          </cell>
          <cell r="H142" t="str">
            <v>1º ADITIVO AO CONTRATO
23/2020</v>
          </cell>
          <cell r="I142" t="str">
            <v>DIAFIN</v>
          </cell>
          <cell r="J142" t="str">
            <v>CODREH</v>
          </cell>
          <cell r="K142">
            <v>44316</v>
          </cell>
          <cell r="L142" t="str">
            <v>Lei 13.303/2016 INEXIGIBILIDADE DE LICITAÇÃO</v>
          </cell>
          <cell r="M142">
            <v>44734</v>
          </cell>
          <cell r="N142">
            <v>20000</v>
          </cell>
          <cell r="O142" t="str">
            <v>ENCERRADO</v>
          </cell>
        </row>
        <row r="143">
          <cell r="A143">
            <v>5232</v>
          </cell>
          <cell r="B143" t="str">
            <v>50900.000070/2020-44
20200116-1000</v>
          </cell>
          <cell r="C143" t="str">
            <v>FORNECIMENTO DE “VALE-TRANSPORTE ELETRÔNICO – VTE – URBANO E METROPOLITANO (E,F,H,I,J,M,S)” PARA UTILIZAÇÃO NO SISTEMA DE TRANSPORTE COLETIVO URBANO E METROPOLITANO DE FORTALEZA/CE.</v>
          </cell>
          <cell r="D143" t="str">
            <v xml:space="preserve">2.201.030.500 - AUXÍLIO TRANSPORTE </v>
          </cell>
          <cell r="E143" t="str">
            <v>SINDIÔNIBUS</v>
          </cell>
          <cell r="F143" t="str">
            <v>07.314.423/0001-14</v>
          </cell>
          <cell r="G143" t="str">
            <v>23/2020</v>
          </cell>
          <cell r="H143" t="str">
            <v>2º ADITIVO AO CONTRATO
23/2020</v>
          </cell>
          <cell r="I143" t="str">
            <v>DIAFIN</v>
          </cell>
          <cell r="J143" t="str">
            <v>CODREH</v>
          </cell>
          <cell r="K143">
            <v>44732</v>
          </cell>
          <cell r="L143" t="str">
            <v>Lei 13.303/2016 INEXIGIBILIDADE DE LICITAÇÃO</v>
          </cell>
          <cell r="M143">
            <v>45099</v>
          </cell>
          <cell r="N143">
            <v>20000</v>
          </cell>
          <cell r="O143" t="str">
            <v>ENCERRADO</v>
          </cell>
        </row>
        <row r="144">
          <cell r="A144">
            <v>5240</v>
          </cell>
          <cell r="B144">
            <v>20200169</v>
          </cell>
          <cell r="C144" t="str">
            <v>PRESTAÇÃO DE SERVIÇOS DE CONFECÇÃO DE CHAVES E CARIMBOS, POR DEMANDA, PARA CDC</v>
          </cell>
          <cell r="D144" t="str">
            <v xml:space="preserve">2.205.900.000 - OUTROS SERVIÇOS DE TERCEIROS </v>
          </cell>
          <cell r="E144" t="str">
            <v>LUIS GUSTAVO DA SILVA MATOS ME</v>
          </cell>
          <cell r="F144" t="str">
            <v>30.962.920/0001-51</v>
          </cell>
          <cell r="G144" t="str">
            <v>24/2020</v>
          </cell>
          <cell r="I144" t="str">
            <v>DIAFIN</v>
          </cell>
          <cell r="J144" t="str">
            <v>COADMI</v>
          </cell>
          <cell r="K144">
            <v>44019</v>
          </cell>
          <cell r="L144" t="str">
            <v>Lei 13.303/2016 CONTRATAÇÃO DIRETA DISPENSA DE LICITAÇÃO</v>
          </cell>
          <cell r="M144">
            <v>44397</v>
          </cell>
          <cell r="N144">
            <v>8819</v>
          </cell>
          <cell r="O144" t="str">
            <v>ENCERRADO</v>
          </cell>
        </row>
        <row r="145">
          <cell r="A145">
            <v>5250</v>
          </cell>
          <cell r="B145" t="str">
            <v>20200173-1000</v>
          </cell>
          <cell r="C145" t="str">
            <v>FORNECIMENTO E INSTALAÇÃO DE 600 METROS DE CERCA CONCERTINA NO MURO DE CONTORNO DO PORTO DE FORTALEZA</v>
          </cell>
          <cell r="D145" t="str">
            <v xml:space="preserve">2.205.900.000 - OUTROS SERVIÇOS DE TERCEIROS </v>
          </cell>
          <cell r="E145" t="str">
            <v>INCOMEL - INDÚSTRIA E COMÉRCIO DE MADEIRA E METAL LTDA – ME</v>
          </cell>
          <cell r="F145" t="str">
            <v>35.071.323/0001-50</v>
          </cell>
          <cell r="G145" t="str">
            <v>25/2020</v>
          </cell>
          <cell r="I145" t="str">
            <v>DIEGEP</v>
          </cell>
          <cell r="J145" t="str">
            <v>CODINF</v>
          </cell>
          <cell r="K145">
            <v>44018</v>
          </cell>
          <cell r="L145" t="str">
            <v>Lei 13.303/2016 CONTRATAÇÃO DIRETA DISPENSA DE LICITAÇÃO</v>
          </cell>
          <cell r="M145">
            <v>44078</v>
          </cell>
          <cell r="N145">
            <v>139617.60000000001</v>
          </cell>
          <cell r="O145" t="str">
            <v>ENCERRADO</v>
          </cell>
        </row>
        <row r="146">
          <cell r="A146">
            <v>5260</v>
          </cell>
          <cell r="B146" t="str">
            <v>20200476-1000</v>
          </cell>
          <cell r="C146" t="str">
            <v>PRESTAÇÃO DE SERVIÇOS TÉCNICO CONTÁBIL, TRIBUTÁRIO E FISCAL, PARA AUXILIAR O SETOR CONTÁBIL - CDC</v>
          </cell>
          <cell r="D146" t="str">
            <v xml:space="preserve">2.205.900.000 - OUTROS SERVIÇOS DE TERCEIROS </v>
          </cell>
          <cell r="E146" t="str">
            <v>PRIORI SERVICOS E SOLUCÕES, CONTABILIDADE EIRELI – ME</v>
          </cell>
          <cell r="F146" t="str">
            <v>11.385.969/0001-44</v>
          </cell>
          <cell r="G146" t="str">
            <v>26/2020</v>
          </cell>
          <cell r="I146" t="str">
            <v>DIAFIN</v>
          </cell>
          <cell r="J146" t="str">
            <v>CODFIN</v>
          </cell>
          <cell r="K146">
            <v>44028</v>
          </cell>
          <cell r="L146" t="str">
            <v>Lei 13.303/2016 CONTRATAÇÃO DIRETA DISPENSA DE LICITAÇÃO</v>
          </cell>
          <cell r="M146">
            <v>44113</v>
          </cell>
          <cell r="N146">
            <v>26151.37</v>
          </cell>
          <cell r="O146" t="str">
            <v>ENCERRADO</v>
          </cell>
        </row>
        <row r="147">
          <cell r="A147">
            <v>5270</v>
          </cell>
          <cell r="B147" t="str">
            <v xml:space="preserve">50900.000215/2020-15 </v>
          </cell>
          <cell r="C147" t="str">
            <v>CONTRATAÇÃO EMERGENCIAL DE SEGURO DE VIDA PARA DIRETORES, EMPREGADOS EFETIVOS E OCUPANTES DE FUNÇÕES COMISSIONADAS E DE GRATIFICAÇÕES TÉCNICAS DA CDC</v>
          </cell>
          <cell r="D147" t="str">
            <v xml:space="preserve">2.201.039.000 - OUTROS BENEFICIOS </v>
          </cell>
          <cell r="E147" t="str">
            <v>MAPFRE VIDA S/A</v>
          </cell>
          <cell r="F147" t="str">
            <v>54.484.753/0001-49</v>
          </cell>
          <cell r="G147" t="str">
            <v>27/2020</v>
          </cell>
          <cell r="I147" t="str">
            <v>DIAFIN</v>
          </cell>
          <cell r="J147" t="str">
            <v>CODREH</v>
          </cell>
          <cell r="K147">
            <v>44067</v>
          </cell>
          <cell r="L147" t="str">
            <v>Lei 13.303/2016 CONTRATAÇÃO DIRETA DISPENSA DE LICITAÇÃO</v>
          </cell>
          <cell r="M147">
            <v>44250</v>
          </cell>
          <cell r="N147">
            <v>139617.60000000001</v>
          </cell>
          <cell r="O147" t="str">
            <v>ENCERRADO</v>
          </cell>
        </row>
        <row r="148">
          <cell r="A148">
            <v>5280</v>
          </cell>
          <cell r="B148" t="str">
            <v>50900.000349/2020-28 20180111</v>
          </cell>
          <cell r="C148" t="str">
            <v>SERVIÇOS DE ANÁLISE DA QUALIDADE DO AR EM AMBIENTES CLIMATIZADOS DE USO PÚBLICO E COLETIVO DO PORTO DE FORTALEZA – CE</v>
          </cell>
          <cell r="D148" t="str">
            <v xml:space="preserve">2.205.900.000 - OUTROS SERVIÇOS DE TERCEIROS </v>
          </cell>
          <cell r="E148" t="str">
            <v>AMBIENTALIS ANALISES DE AMBIENTES LTDA EPP</v>
          </cell>
          <cell r="F148" t="str">
            <v>06.164.913/0001-20</v>
          </cell>
          <cell r="G148" t="str">
            <v>28/2020</v>
          </cell>
          <cell r="I148" t="str">
            <v>DIAFIN</v>
          </cell>
          <cell r="J148" t="str">
            <v>COADMI</v>
          </cell>
          <cell r="K148">
            <v>44060</v>
          </cell>
          <cell r="L148" t="str">
            <v>Lei 13.303/2016 CONTRATAÇÃO DIRETA DISPENSA DE LICITAÇÃO</v>
          </cell>
          <cell r="M148">
            <v>44455</v>
          </cell>
          <cell r="N148">
            <v>16426</v>
          </cell>
          <cell r="O148" t="str">
            <v>ENCERRADO</v>
          </cell>
        </row>
        <row r="149">
          <cell r="A149">
            <v>5290</v>
          </cell>
          <cell r="B149" t="str">
            <v>50900.000281/2020-87</v>
          </cell>
          <cell r="C149" t="str">
            <v>PRESTAÇÃO DE SERVIÇOS PARA ELABORAÇÃO DE LAUDO DE AVALIAÇÃO TÉCNICA DE SCANNER MÓVEL (MODELO FS6000) DE PROPRIEDADE DA CDC.</v>
          </cell>
          <cell r="D149" t="str">
            <v xml:space="preserve">2.205.900.000 - OUTROS SERVIÇOS DE TERCEIROS </v>
          </cell>
          <cell r="E149" t="str">
            <v>EVOLUTION ENGENHARIA E AVALIAÇÕES EIRELI</v>
          </cell>
          <cell r="F149" t="str">
            <v>32.681.701/0001-20</v>
          </cell>
          <cell r="G149" t="str">
            <v>29/2020</v>
          </cell>
          <cell r="I149" t="str">
            <v>DIEGEP</v>
          </cell>
          <cell r="J149" t="str">
            <v>CODGEP</v>
          </cell>
          <cell r="K149">
            <v>44078</v>
          </cell>
          <cell r="L149" t="str">
            <v>Lei 13.303/2016 CONTRATAÇÃO DIRETA DISPENSA DE LICITAÇÃO</v>
          </cell>
          <cell r="M149">
            <v>44181</v>
          </cell>
          <cell r="N149">
            <v>35800</v>
          </cell>
          <cell r="O149" t="str">
            <v>ENCERRADO</v>
          </cell>
        </row>
        <row r="150">
          <cell r="A150">
            <v>5300</v>
          </cell>
          <cell r="B150" t="str">
            <v>50900.000333/2020-15 20200119</v>
          </cell>
          <cell r="C150"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0" t="str">
            <v xml:space="preserve">2.290.050.100 - ALUGUEL DE EQUIPAMENTOS </v>
          </cell>
          <cell r="E150" t="str">
            <v>NUCTECH DO BRASIL LTDA</v>
          </cell>
          <cell r="F150" t="str">
            <v>19.892.624/0001-99</v>
          </cell>
          <cell r="G150" t="str">
            <v>30/2020</v>
          </cell>
          <cell r="I150" t="str">
            <v>DIEGEP</v>
          </cell>
          <cell r="J150" t="str">
            <v>CODGEP</v>
          </cell>
          <cell r="K150">
            <v>44068</v>
          </cell>
          <cell r="L150" t="str">
            <v>Lei nº 13.303/2016
PE 012/2020</v>
          </cell>
          <cell r="M150">
            <v>44434</v>
          </cell>
          <cell r="N150">
            <v>3813205.14</v>
          </cell>
          <cell r="O150" t="str">
            <v>ENCERRADO</v>
          </cell>
        </row>
        <row r="151">
          <cell r="A151">
            <v>5301</v>
          </cell>
          <cell r="B151" t="str">
            <v>50900.000333/2020-15 20200119</v>
          </cell>
          <cell r="C151"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1" t="str">
            <v xml:space="preserve">2.290.050.100 - ALUGUEL DE EQUIPAMENTOS </v>
          </cell>
          <cell r="E151" t="str">
            <v>NUCTECH DO BRASIL LTDA</v>
          </cell>
          <cell r="F151" t="str">
            <v>19.892.624/0001-99</v>
          </cell>
          <cell r="G151" t="str">
            <v>30/2020</v>
          </cell>
          <cell r="H151" t="str">
            <v>1º ADITIVO AO CONTRATO 30/2020</v>
          </cell>
          <cell r="I151" t="str">
            <v>DIEGEP</v>
          </cell>
          <cell r="J151" t="str">
            <v>CODGEP</v>
          </cell>
          <cell r="K151">
            <v>44432</v>
          </cell>
          <cell r="L151" t="str">
            <v>Lei nº 13.303/2016
PE 012/2020</v>
          </cell>
          <cell r="M151">
            <v>44799</v>
          </cell>
          <cell r="N151">
            <v>3813205.14</v>
          </cell>
          <cell r="O151" t="str">
            <v>ENCERRADO</v>
          </cell>
        </row>
        <row r="152">
          <cell r="A152">
            <v>5302</v>
          </cell>
          <cell r="B152" t="str">
            <v>50900.000333/2020-15 20200119</v>
          </cell>
          <cell r="C152"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2" t="str">
            <v xml:space="preserve">2.290.050.100 - ALUGUEL DE EQUIPAMENTOS </v>
          </cell>
          <cell r="E152" t="str">
            <v>NUCTECH DO BRASIL LTDA</v>
          </cell>
          <cell r="F152" t="str">
            <v>19.892.624/0001-99</v>
          </cell>
          <cell r="G152" t="str">
            <v>30/2020</v>
          </cell>
          <cell r="H152" t="str">
            <v>2º ADITIVO AO CONTRATO 30/2020</v>
          </cell>
          <cell r="I152" t="str">
            <v>DIEGEP</v>
          </cell>
          <cell r="J152" t="str">
            <v>CODGEP</v>
          </cell>
          <cell r="K152">
            <v>44771</v>
          </cell>
          <cell r="L152" t="str">
            <v>Lei nº 13.303/2016
PE 012/2020</v>
          </cell>
          <cell r="M152">
            <v>45164</v>
          </cell>
          <cell r="N152">
            <v>4044860.02</v>
          </cell>
          <cell r="O152" t="str">
            <v>ENCERRADO</v>
          </cell>
        </row>
        <row r="153">
          <cell r="A153">
            <v>5303</v>
          </cell>
          <cell r="B153" t="str">
            <v>50900.000333/2020-15 20200119</v>
          </cell>
          <cell r="C153" t="str">
            <v>CONTRATAÇÃO DE EMPRESA ESPECIALIZADA EM LOCAÇÃO DE SCANNER CAMINHÃO MÓVEL PARA INSPEÇÃO DE VEÍCULOS DE CARGA, COM A DISPONIBILIZAÇÃO DO SERVIÇO DE OPERAÇÃO DO EQUIPAMENTO EM REGIME DE DEDICAÇÃO EXCLUSIVA DE MÃO DE OBRA, PARA A COMPANHIA DOCAS DO CEARÁ.</v>
          </cell>
          <cell r="D153" t="str">
            <v xml:space="preserve">2.290.050.100 - ALUGUEL DE EQUIPAMENTOS </v>
          </cell>
          <cell r="E153" t="str">
            <v>NUCTECH DO BRASIL LTDA</v>
          </cell>
          <cell r="F153" t="str">
            <v>19.892.624/0001-99</v>
          </cell>
          <cell r="G153" t="str">
            <v>30/2020</v>
          </cell>
          <cell r="H153" t="str">
            <v>3º ADITIVO AO CONTRATO 30/2020</v>
          </cell>
          <cell r="I153" t="str">
            <v>DIEGEP</v>
          </cell>
          <cell r="J153" t="str">
            <v>CODGEP</v>
          </cell>
          <cell r="K153">
            <v>45163</v>
          </cell>
          <cell r="L153" t="str">
            <v>Lei nº 13.303/2016
PE 012/2020</v>
          </cell>
          <cell r="M153">
            <v>45530</v>
          </cell>
          <cell r="N153">
            <v>3457815.06</v>
          </cell>
          <cell r="O153" t="str">
            <v>ENCERRADO</v>
          </cell>
        </row>
        <row r="154">
          <cell r="A154">
            <v>5310</v>
          </cell>
          <cell r="B154" t="str">
            <v>50900.000411/2020-81 20200464</v>
          </cell>
          <cell r="C154" t="str">
            <v>SERVIÇOS PARA ELABORAÇÃO DE CÁLCULOS JUDICIAIS TRABALHISTAS À COMPANHIA DOCAS DO CEARÁ</v>
          </cell>
          <cell r="D154" t="str">
            <v xml:space="preserve">2.205.900.000 - OUTROS SERVIÇOS DE TERCEIROS </v>
          </cell>
          <cell r="E154" t="str">
            <v>PLM - AUDITORIA E CONSULTORIA LTDA</v>
          </cell>
          <cell r="F154" t="str">
            <v>32.681.701/0001-20</v>
          </cell>
          <cell r="G154" t="str">
            <v>31/2020</v>
          </cell>
          <cell r="I154" t="str">
            <v>DIRPRE</v>
          </cell>
          <cell r="J154" t="str">
            <v>CODJUR</v>
          </cell>
          <cell r="K154">
            <v>44074</v>
          </cell>
          <cell r="L154" t="str">
            <v>Lei 13.303/2016 CONTRATAÇÃO DIRETA DISPENSA DE LICITAÇÃO</v>
          </cell>
          <cell r="M154">
            <v>44441</v>
          </cell>
          <cell r="N154">
            <v>1620</v>
          </cell>
          <cell r="O154" t="str">
            <v>ENCERRADO</v>
          </cell>
        </row>
        <row r="155">
          <cell r="A155">
            <v>5320</v>
          </cell>
          <cell r="B155" t="str">
            <v>50900.000591/2020-00 20190218</v>
          </cell>
          <cell r="C155" t="str">
            <v>CONTRATAÇÃO DE SEGURO DE VIDA PARA DIRETORES, EMPREGADOS EFETIVOS E OCUPANTES DE FUNÇÕES COMISSIONADAS E DE GRATIFICAÇÕES TÉCNICAS DA CDC</v>
          </cell>
          <cell r="D155" t="str">
            <v>2.201.039.000 - OUTROS BENEFÍCIOS</v>
          </cell>
          <cell r="E155" t="str">
            <v>SEGUROS SURA S.A</v>
          </cell>
          <cell r="F155" t="str">
            <v>33.065.699/0001-27</v>
          </cell>
          <cell r="G155" t="str">
            <v>32/2020</v>
          </cell>
          <cell r="I155" t="str">
            <v>DIAFIN</v>
          </cell>
          <cell r="J155" t="str">
            <v>CODREH</v>
          </cell>
          <cell r="K155">
            <v>44106</v>
          </cell>
          <cell r="L155" t="str">
            <v>Lei nº 13.303/2016
PE 13/2020</v>
          </cell>
          <cell r="M155">
            <v>44500</v>
          </cell>
          <cell r="N155">
            <v>106514.76</v>
          </cell>
          <cell r="O155" t="str">
            <v>ENCERRADO</v>
          </cell>
        </row>
        <row r="156">
          <cell r="A156">
            <v>5321</v>
          </cell>
          <cell r="B156" t="str">
            <v>50900.000591/2020-00
20190218</v>
          </cell>
          <cell r="C156" t="str">
            <v>CONTRATAÇÃO DE SEGURO DE VIDA PARA DIRETORES, EMPREGADOS EFETIVOS E OCUPANTES DE FUNÇÕES COMISSIONADAS E DE GRATIFICAÇÕES TÉCNICAS DA CDC</v>
          </cell>
          <cell r="D156" t="str">
            <v>2.201.039.000 - OUTROS BENEFÍCIOS</v>
          </cell>
          <cell r="E156" t="str">
            <v>SEGUROS SURA S.A</v>
          </cell>
          <cell r="F156" t="str">
            <v>33.065.699/0001-27</v>
          </cell>
          <cell r="G156" t="str">
            <v>32/2020</v>
          </cell>
          <cell r="H156" t="str">
            <v>1º ADITIVO AO CONTRATO
032/2020</v>
          </cell>
          <cell r="I156" t="str">
            <v>DIAFIN</v>
          </cell>
          <cell r="J156" t="str">
            <v>CODREH</v>
          </cell>
          <cell r="K156">
            <v>44410</v>
          </cell>
          <cell r="L156" t="str">
            <v>Lei nº 13.303/2016
PE 13/2020</v>
          </cell>
          <cell r="M156">
            <v>44500</v>
          </cell>
          <cell r="N156">
            <v>109062.96</v>
          </cell>
          <cell r="O156" t="str">
            <v>ENCERRADO</v>
          </cell>
        </row>
        <row r="157">
          <cell r="A157">
            <v>5322</v>
          </cell>
          <cell r="B157" t="str">
            <v>50900.000591/2020-00
20190218</v>
          </cell>
          <cell r="C157" t="str">
            <v>CONTRATAÇÃO DE SEGURO DE VIDA PARA DIRETORES, EMPREGADOS EFETIVOS E OCUPANTES DE FUNÇÕES COMISSIONADAS E DE GRATIFICAÇÕES TÉCNICAS DA CDC</v>
          </cell>
          <cell r="D157" t="str">
            <v>2.201.039.000 - OUTROS BENEFÍCIOS</v>
          </cell>
          <cell r="E157" t="str">
            <v>SEGUROS SURA S.A</v>
          </cell>
          <cell r="F157" t="str">
            <v>33.065.699/0001-27</v>
          </cell>
          <cell r="G157" t="str">
            <v>32/2020</v>
          </cell>
          <cell r="H157" t="str">
            <v>2º ADITIVO AO CONTRATO
032/2020</v>
          </cell>
          <cell r="I157" t="str">
            <v>DIAFIN</v>
          </cell>
          <cell r="J157" t="str">
            <v>CODREH</v>
          </cell>
          <cell r="K157">
            <v>44484</v>
          </cell>
          <cell r="L157" t="str">
            <v>Lei nº 13.303/2016
PE 13/2020</v>
          </cell>
          <cell r="M157">
            <v>44865</v>
          </cell>
          <cell r="N157">
            <v>109062.96</v>
          </cell>
          <cell r="O157" t="str">
            <v>ENCERRADO</v>
          </cell>
        </row>
        <row r="158">
          <cell r="A158">
            <v>5323</v>
          </cell>
          <cell r="B158" t="str">
            <v>50900.000591/2020-00
20190218</v>
          </cell>
          <cell r="C158" t="str">
            <v>CONTRATAÇÃO DE SEGURO DE VIDA PARA DIRETORES, EMPREGADOS EFETIVOS E OCUPANTES DE FUNÇÕES COMISSIONADAS E DE GRATIFICAÇÕES TÉCNICAS DA CDC</v>
          </cell>
          <cell r="D158" t="str">
            <v>2.201.039.000 - OUTROS BENEFÍCIOS</v>
          </cell>
          <cell r="E158" t="str">
            <v>SEGUROS SURA S.A</v>
          </cell>
          <cell r="F158" t="str">
            <v>33.065.699/0001-27</v>
          </cell>
          <cell r="G158" t="str">
            <v>32/2020</v>
          </cell>
          <cell r="H158" t="str">
            <v>3º ADITIVO AO CONTRATO
032/2020</v>
          </cell>
          <cell r="I158" t="str">
            <v>DIAFIN</v>
          </cell>
          <cell r="J158" t="str">
            <v>CODREH</v>
          </cell>
          <cell r="K158">
            <v>44581</v>
          </cell>
          <cell r="L158" t="str">
            <v>Lei nº 13.303/2016
PE 13/2020</v>
          </cell>
          <cell r="M158">
            <v>44865</v>
          </cell>
          <cell r="N158">
            <v>126078.36</v>
          </cell>
          <cell r="O158" t="str">
            <v>ENCERRADO</v>
          </cell>
        </row>
        <row r="159">
          <cell r="A159">
            <v>5330</v>
          </cell>
          <cell r="B159" t="str">
            <v>50900.000637/2020-82 20197104 50900.000502/2020-17</v>
          </cell>
          <cell r="C159" t="str">
            <v>CONTRATAÇÃO DE EMPRESA ESPECIALIZADA PARA FORNECIMENTO DE ASSISTÊNCIA À SAÚDE ODONTOLÓGICA, ATRAVÉS DE PLANO PRIVADO NA MODALIDADE DE CONTRATAÇÃO COLETIVA POR ADESÃO</v>
          </cell>
          <cell r="D159" t="str">
            <v xml:space="preserve">2.201.030.100 - ASSISTÊNCIA MÉDICA E ODONTOLÓGICA </v>
          </cell>
          <cell r="E159" t="str">
            <v>HAPVIDA ASSISTÊNCIA MEDICA LTDA</v>
          </cell>
          <cell r="F159" t="str">
            <v>63.554.067/0001-98</v>
          </cell>
          <cell r="G159" t="str">
            <v>33/2020</v>
          </cell>
          <cell r="I159" t="str">
            <v>DIAFIN</v>
          </cell>
          <cell r="J159" t="str">
            <v>CODREH</v>
          </cell>
          <cell r="K159">
            <v>44103</v>
          </cell>
          <cell r="L159" t="str">
            <v>Lei nº 13.303/2016
PE 14/2020</v>
          </cell>
          <cell r="M159">
            <v>44500</v>
          </cell>
          <cell r="N159">
            <v>15882.24</v>
          </cell>
          <cell r="O159" t="str">
            <v>ENCERRADO</v>
          </cell>
        </row>
        <row r="160">
          <cell r="A160">
            <v>5331</v>
          </cell>
          <cell r="B160" t="str">
            <v>50900.000637/2020-82 20197104 50900.000502/2020-17</v>
          </cell>
          <cell r="C160" t="str">
            <v>CONTRATAÇÃO DE EMPRESA ESPECIALIZADA PARA FORNECIMENTO DE ASSISTÊNCIA À SAÚDE ODONTOLÓGICA, ATRAVÉS DE PLANO PRIVADO NA MODALIDADE DE CONTRATAÇÃO COLETIVA POR ADESÃO</v>
          </cell>
          <cell r="D160" t="str">
            <v xml:space="preserve">2.201.030.100 - ASSISTÊNCIA MÉDICA E ODONTOLÓGICA </v>
          </cell>
          <cell r="E160" t="str">
            <v>HAPVIDA ASSISTÊNCIA MEDICA LTDA</v>
          </cell>
          <cell r="F160" t="str">
            <v>63.554.067/0001-98</v>
          </cell>
          <cell r="G160" t="str">
            <v>33/2020</v>
          </cell>
          <cell r="H160" t="str">
            <v>1º ADITIVO AO CONTRATO
33/2020</v>
          </cell>
          <cell r="I160" t="str">
            <v>DIAFIN</v>
          </cell>
          <cell r="J160" t="str">
            <v>CODREH</v>
          </cell>
          <cell r="K160">
            <v>44477</v>
          </cell>
          <cell r="L160" t="str">
            <v>Lei nº 13.303/2016
PE 14/2020</v>
          </cell>
          <cell r="M160">
            <v>44865</v>
          </cell>
          <cell r="N160">
            <v>15882.24</v>
          </cell>
          <cell r="O160" t="str">
            <v>ENCERRADO</v>
          </cell>
        </row>
        <row r="161">
          <cell r="A161">
            <v>5332</v>
          </cell>
          <cell r="B161" t="str">
            <v>50900.000637/2020-82 20197104 
50900.000502/2020-17</v>
          </cell>
          <cell r="C161" t="str">
            <v>CONTRATAÇÃO DE EMPRESA ESPECIALIZADA PARA FORNECIMENTO DE ASSISTÊNCIA À SAÚDE ODONTOLÓGICA, ATRAVÉS DE PLANO PRIVADO NA MODALIDADE DE CONTRATAÇÃO COLETIVA POR ADESÃO</v>
          </cell>
          <cell r="D161" t="str">
            <v xml:space="preserve">2.201.030.100 - ASSISTÊNCIA MÉDICA E ODONTOLÓGICA </v>
          </cell>
          <cell r="E161" t="str">
            <v>HAPVIDA ASSISTÊNCIA MEDICA LTDA</v>
          </cell>
          <cell r="F161" t="str">
            <v>63.554.067/0001-98</v>
          </cell>
          <cell r="G161" t="str">
            <v>33/2020</v>
          </cell>
          <cell r="H161" t="str">
            <v>2º ADITIVO AO CONTRATO
33/2020</v>
          </cell>
          <cell r="I161" t="str">
            <v>DIAFIN</v>
          </cell>
          <cell r="J161" t="str">
            <v>CODREH</v>
          </cell>
          <cell r="K161">
            <v>44859</v>
          </cell>
          <cell r="L161" t="str">
            <v>Lei nº 13.303/2016
PE 14/2020</v>
          </cell>
          <cell r="M161">
            <v>45230</v>
          </cell>
          <cell r="N161">
            <v>17626.29</v>
          </cell>
          <cell r="O161" t="str">
            <v>ENCERRADO</v>
          </cell>
        </row>
        <row r="162">
          <cell r="A162">
            <v>5332</v>
          </cell>
          <cell r="B162" t="str">
            <v>50900.000637/2020-82 20197104 
50900.000502/2020-17</v>
          </cell>
          <cell r="C162" t="str">
            <v>CONTRATAÇÃO DE EMPRESA ESPECIALIZADA PARA FORNECIMENTO DE ASSISTÊNCIA À SAÚDE ODONTOLÓGICA, ATRAVÉS DE PLANO PRIVADO NA MODALIDADE DE CONTRATAÇÃO COLETIVA POR ADESÃO</v>
          </cell>
          <cell r="D162" t="str">
            <v xml:space="preserve">2.201.030.100 - ASSISTÊNCIA MÉDICA E ODONTOLÓGICA </v>
          </cell>
          <cell r="E162" t="str">
            <v>HAPVIDA ASSISTÊNCIA MEDICA LTDA</v>
          </cell>
          <cell r="F162" t="str">
            <v>63.554.067/0001-98</v>
          </cell>
          <cell r="G162" t="str">
            <v>33/2020</v>
          </cell>
          <cell r="H162" t="str">
            <v>2º ADITIVO AO CONTRATO
33/2020</v>
          </cell>
          <cell r="I162" t="str">
            <v>DIAFIN</v>
          </cell>
          <cell r="J162" t="str">
            <v>CODREH</v>
          </cell>
          <cell r="K162">
            <v>44859</v>
          </cell>
          <cell r="L162" t="str">
            <v>Lei nº 13.303/2016
PE 14/2020</v>
          </cell>
          <cell r="M162">
            <v>45230</v>
          </cell>
          <cell r="N162">
            <v>17626.29</v>
          </cell>
          <cell r="O162" t="str">
            <v>ENCERRADO</v>
          </cell>
        </row>
        <row r="163">
          <cell r="A163">
            <v>5333</v>
          </cell>
          <cell r="B163" t="str">
            <v>50900.000637/2020-82 20197104 
50900.000502/2020-17</v>
          </cell>
          <cell r="C163" t="str">
            <v>CONTRATAÇÃO DE EMPRESA ESPECIALIZADA PARA FORNECIMENTO DE ASSISTÊNCIA À SAÚDE ODONTOLÓGICA, ATRAVÉS DE PLANO PRIVADO NA MODALIDADE DE CONTRATAÇÃO COLETIVA POR ADESÃO</v>
          </cell>
          <cell r="D163" t="str">
            <v xml:space="preserve">2.201.030.100 - ASSISTÊNCIA MÉDICA E ODONTOLÓGICA </v>
          </cell>
          <cell r="E163" t="str">
            <v>HAPVIDA ASSISTÊNCIA MEDICA LTDA</v>
          </cell>
          <cell r="F163" t="str">
            <v>63.554.067/0001-98</v>
          </cell>
          <cell r="G163" t="str">
            <v>33/2020</v>
          </cell>
          <cell r="H163" t="str">
            <v>3º ADITIVO AO CONTRATO
33/2020</v>
          </cell>
          <cell r="I163" t="str">
            <v>DIAFIN</v>
          </cell>
          <cell r="J163" t="str">
            <v>CODREH</v>
          </cell>
          <cell r="K163">
            <v>45230</v>
          </cell>
          <cell r="L163" t="str">
            <v>Lei nº 13.303/2016
PE 14/2020</v>
          </cell>
          <cell r="M163">
            <v>45596</v>
          </cell>
          <cell r="N163">
            <v>18672.009999999998</v>
          </cell>
          <cell r="O163" t="str">
            <v>ENCERRADO</v>
          </cell>
        </row>
        <row r="164">
          <cell r="A164">
            <v>5334</v>
          </cell>
          <cell r="B164" t="str">
            <v>50900.000637/2020-82 20197104 
50900.000502/2020-17</v>
          </cell>
          <cell r="C164" t="str">
            <v>CONTRATAÇÃO DE EMPRESA ESPECIALIZADA PARA FORNECIMENTO DE ASSISTÊNCIA À SAÚDE ODONTOLÓGICA, ATRAVÉS DE PLANO PRIVADO NA MODALIDADE DE CONTRATAÇÃO COLETIVA POR ADESÃO</v>
          </cell>
          <cell r="D164" t="str">
            <v xml:space="preserve">2.201.030.100 - ASSISTÊNCIA MÉDICA E ODONTOLÓGICA </v>
          </cell>
          <cell r="E164" t="str">
            <v>HAPVIDA ASSISTÊNCIA MEDICA LTDA</v>
          </cell>
          <cell r="F164" t="str">
            <v>63.554.067/0001-98</v>
          </cell>
          <cell r="G164" t="str">
            <v>33/2020</v>
          </cell>
          <cell r="H164" t="str">
            <v>4º ADITIVO AO CONTRATO
33/2020</v>
          </cell>
          <cell r="I164" t="str">
            <v>DIAFIN</v>
          </cell>
          <cell r="J164" t="str">
            <v>CODREH</v>
          </cell>
          <cell r="K164">
            <v>45596</v>
          </cell>
          <cell r="L164" t="str">
            <v>Lei nº 13.303/2016
PE 14/2020</v>
          </cell>
          <cell r="M164">
            <v>45961</v>
          </cell>
          <cell r="N164">
            <v>18026</v>
          </cell>
          <cell r="O164" t="str">
            <v>ENCERRADO</v>
          </cell>
        </row>
        <row r="165">
          <cell r="A165">
            <v>5340</v>
          </cell>
          <cell r="B165" t="str">
            <v>20190462-1001</v>
          </cell>
          <cell r="C165" t="str">
            <v>AQUISIÇÃO DE COLETES BALÍSTICOS, PARA A COMPANHIA DOCAS DO CEARÁ</v>
          </cell>
          <cell r="D165" t="str">
            <v xml:space="preserve">2.107.010.400 - SISTEMA DE SEGURANÇA </v>
          </cell>
          <cell r="E165" t="str">
            <v>I. L. MENDES JUNIOR EIRELI</v>
          </cell>
          <cell r="F165" t="str">
            <v>17.184.211/0001-24</v>
          </cell>
          <cell r="G165" t="str">
            <v>34/2020</v>
          </cell>
          <cell r="I165" t="str">
            <v>DIRPRE</v>
          </cell>
          <cell r="J165" t="str">
            <v>CODGUA</v>
          </cell>
          <cell r="K165">
            <v>44113</v>
          </cell>
          <cell r="L165" t="str">
            <v>Lei 13.303/2016 CONTRATAÇÃO DIRETA DISPENSA DE LICITAÇÃO</v>
          </cell>
          <cell r="M165">
            <v>44216</v>
          </cell>
          <cell r="N165">
            <v>28249</v>
          </cell>
          <cell r="O165" t="str">
            <v>ENCERRADO</v>
          </cell>
        </row>
        <row r="166">
          <cell r="A166">
            <v>5350</v>
          </cell>
          <cell r="B166" t="str">
            <v>20200426-1000</v>
          </cell>
          <cell r="C166" t="str">
            <v>PRESTAÇÃO DOS SERVIÇOS DE EXTRAÇÃO E PODA DE ÁRVORES E TRONCOS, COM RECOLHIMENTO DE RESÍDUOS SÓLIDOS GERADOS NAS DEPENDÊNCIAS E ENTORNO DA CDC</v>
          </cell>
          <cell r="D166" t="str">
            <v xml:space="preserve">2.205.900.000 - OUTROS SERVIÇOS DE TERCEIROS </v>
          </cell>
          <cell r="E166" t="str">
            <v>KAKTUS PROMOÇÕES E EVENTOS LTDA</v>
          </cell>
          <cell r="F166" t="str">
            <v>35.851.348/0001-77</v>
          </cell>
          <cell r="G166" t="str">
            <v>35/2020</v>
          </cell>
          <cell r="I166" t="str">
            <v>DIRPRE</v>
          </cell>
          <cell r="J166" t="str">
            <v>CODGUA</v>
          </cell>
          <cell r="K166">
            <v>44118</v>
          </cell>
          <cell r="L166" t="str">
            <v>Lei 13.303/2016 CONTRATAÇÃO DIRETA DISPENSA DE LICITAÇÃO</v>
          </cell>
          <cell r="M166">
            <v>44171</v>
          </cell>
          <cell r="N166">
            <v>18300</v>
          </cell>
          <cell r="O166" t="str">
            <v>ENCERRADO</v>
          </cell>
        </row>
        <row r="167">
          <cell r="A167">
            <v>5360</v>
          </cell>
          <cell r="B167" t="str">
            <v>50900.000261/2021-97 20190687 50900.000556/2020-82</v>
          </cell>
          <cell r="C167" t="str">
            <v>CONTRATAÇÃO DE EMPRESA ESPECIALIZADO PARA PRESTAÇÃO DE SERVIÇOS DE MONITORAMENTO AMBIENTAL DO PORTO DE FORTALEZA</v>
          </cell>
          <cell r="D167" t="str">
            <v xml:space="preserve">2.205.900.000 - OUTROS SERVIÇOS DE TERCEIROS </v>
          </cell>
          <cell r="E167" t="str">
            <v>MONÃ CONSULTORIA AMBIENTAL LTDA</v>
          </cell>
          <cell r="F167" t="str">
            <v>07.322.866/0001-68</v>
          </cell>
          <cell r="G167" t="str">
            <v>36/2020</v>
          </cell>
          <cell r="I167" t="str">
            <v>DIRCOM</v>
          </cell>
          <cell r="J167" t="str">
            <v>CODSMS</v>
          </cell>
          <cell r="K167">
            <v>44118</v>
          </cell>
          <cell r="L167" t="str">
            <v>Lei nº 13.303/2016
PE 04/2020</v>
          </cell>
          <cell r="M167">
            <v>44498</v>
          </cell>
          <cell r="N167">
            <v>300815.93</v>
          </cell>
          <cell r="O167" t="str">
            <v>ENCERRADO</v>
          </cell>
        </row>
        <row r="168">
          <cell r="A168">
            <v>5361</v>
          </cell>
          <cell r="B168" t="str">
            <v>50900.000261/2021-97 20190687 50900.000556/2020-82</v>
          </cell>
          <cell r="C168" t="str">
            <v>CONTRATAÇÃO DE EMPRESA ESPECIALIZADO PARA PRESTAÇÃO DE SERVIÇOS DE MONITORAMENTO AMBIENTAL DO PORTO DE FORTALEZA</v>
          </cell>
          <cell r="D168" t="str">
            <v xml:space="preserve">2.205.900.000 - OUTROS SERVIÇOS DE TERCEIROS </v>
          </cell>
          <cell r="E168" t="str">
            <v>MONÃ CONSULTORIA AMBIENTAL LTDA</v>
          </cell>
          <cell r="F168" t="str">
            <v>07.322.866/0001-68</v>
          </cell>
          <cell r="G168" t="str">
            <v>36/2020</v>
          </cell>
          <cell r="H168" t="str">
            <v>1º ADITIVO DE CONTRATO 36/2020</v>
          </cell>
          <cell r="I168" t="str">
            <v>DIRCOM</v>
          </cell>
          <cell r="J168" t="str">
            <v>CODSMS</v>
          </cell>
          <cell r="K168">
            <v>44431</v>
          </cell>
          <cell r="L168" t="str">
            <v>Lei nº 13.303/2016
PE 04/2020</v>
          </cell>
          <cell r="M168">
            <v>44863</v>
          </cell>
          <cell r="N168">
            <v>298794.84000000003</v>
          </cell>
          <cell r="O168" t="str">
            <v>ENCERRADO</v>
          </cell>
        </row>
        <row r="169">
          <cell r="A169">
            <v>5362</v>
          </cell>
          <cell r="B169" t="str">
            <v>50900.000261/2021-97 20190687 
50900.000556/2020-82</v>
          </cell>
          <cell r="C169" t="str">
            <v>CONTRATAÇÃO DE EMPRESA ESPECIALIZADO PARA PRESTAÇÃO DE SERVIÇOS DE MONITORAMENTO AMBIENTAL DO PORTO DE FORTALEZA</v>
          </cell>
          <cell r="D169" t="str">
            <v xml:space="preserve">2.205.900.000 - OUTROS SERVIÇOS DE TERCEIROS </v>
          </cell>
          <cell r="E169" t="str">
            <v>MONÃ CONSULTORIA AMBIENTAL LTDA</v>
          </cell>
          <cell r="F169" t="str">
            <v>07.322.866/0001-68</v>
          </cell>
          <cell r="G169" t="str">
            <v>36/2020</v>
          </cell>
          <cell r="H169" t="str">
            <v>2º ADITIVO DE CONTRATO 36/2020</v>
          </cell>
          <cell r="I169" t="str">
            <v>DIRCOM</v>
          </cell>
          <cell r="J169" t="str">
            <v>CODSMS</v>
          </cell>
          <cell r="K169">
            <v>44862</v>
          </cell>
          <cell r="L169" t="str">
            <v>Lei nº 13.303/2016
PE 04/2020</v>
          </cell>
          <cell r="M169">
            <v>45228</v>
          </cell>
          <cell r="N169">
            <v>327687.09999999998</v>
          </cell>
          <cell r="O169" t="str">
            <v>ENCERRADO</v>
          </cell>
        </row>
        <row r="170">
          <cell r="A170">
            <v>5363</v>
          </cell>
          <cell r="B170" t="str">
            <v>50900.000261/2021-97 20190687 
50900.000556/2020-82</v>
          </cell>
          <cell r="C170" t="str">
            <v>CONTRATAÇÃO DE EMPRESA ESPECIALIZADO PARA PRESTAÇÃO DE SERVIÇOS DE MONITORAMENTO AMBIENTAL DO PORTO DE FORTALEZA</v>
          </cell>
          <cell r="D170" t="str">
            <v xml:space="preserve">2.205.900.000 - OUTROS SERVIÇOS DE TERCEIROS </v>
          </cell>
          <cell r="E170" t="str">
            <v>MONÃ CONSULTORIA AMBIENTAL LTDA</v>
          </cell>
          <cell r="F170" t="str">
            <v>07.322.866/0001-68</v>
          </cell>
          <cell r="G170" t="str">
            <v>36/2020</v>
          </cell>
          <cell r="H170" t="str">
            <v>3º ADITIVO DE CONTRATO 36/2020</v>
          </cell>
          <cell r="I170" t="str">
            <v>DIRCOM</v>
          </cell>
          <cell r="J170" t="str">
            <v>CODSMS</v>
          </cell>
          <cell r="K170">
            <v>45226</v>
          </cell>
          <cell r="L170" t="str">
            <v>Lei nº 13.303/2016
PE 04/2020</v>
          </cell>
          <cell r="M170">
            <v>45594</v>
          </cell>
          <cell r="N170">
            <v>327687.09999999998</v>
          </cell>
          <cell r="O170" t="str">
            <v>ENCERRADO</v>
          </cell>
        </row>
        <row r="171">
          <cell r="A171">
            <v>5364</v>
          </cell>
          <cell r="B171" t="str">
            <v>50900.000261/2021-97 20190687 
50900.000556/2020-82</v>
          </cell>
          <cell r="C171" t="str">
            <v>CONTRATAÇÃO DE EMPRESA ESPECIALIZADO PARA PRESTAÇÃO DE SERVIÇOS DE MONITORAMENTO AMBIENTAL DO PORTO DE FORTALEZA</v>
          </cell>
          <cell r="D171" t="str">
            <v xml:space="preserve">2.205.900.000 - OUTROS SERVIÇOS DE TERCEIROS </v>
          </cell>
          <cell r="E171" t="str">
            <v>MONÃ CONSULTORIA AMBIENTAL LTDA</v>
          </cell>
          <cell r="F171" t="str">
            <v>07.322.866/0001-68</v>
          </cell>
          <cell r="G171" t="str">
            <v>36/2020</v>
          </cell>
          <cell r="H171" t="str">
            <v>4º ADITIVO DE CONTRATO 36/2020</v>
          </cell>
          <cell r="I171" t="str">
            <v>DIRCOM</v>
          </cell>
          <cell r="J171" t="str">
            <v>CODSMS</v>
          </cell>
          <cell r="K171">
            <v>45594</v>
          </cell>
          <cell r="L171" t="str">
            <v>Lei nº 13.303/2016
PE 04/2020</v>
          </cell>
          <cell r="M171">
            <v>45959</v>
          </cell>
          <cell r="N171">
            <v>327687.09999999998</v>
          </cell>
          <cell r="O171" t="str">
            <v>ENCERRADO</v>
          </cell>
        </row>
        <row r="172">
          <cell r="A172">
            <v>5370</v>
          </cell>
          <cell r="B172" t="str">
            <v>50900.000271/2020-41</v>
          </cell>
          <cell r="C172" t="str">
            <v>PARTICIPAÇÃO DE EMPREGADO DA CDC NO CURSO ON-LINE “SEJA UM EXPERT EM RECURSO DE REVISTAAGORA".</v>
          </cell>
          <cell r="D172" t="str">
            <v xml:space="preserve">2.201.079.000 - TREINAMENTO OUTRAS ÁREAS DE FORMAÇÃO </v>
          </cell>
          <cell r="E172" t="str">
            <v>AFONSO E SOUZA EMPREENDIMENTOS
EDUCACIONAIS LTDA</v>
          </cell>
          <cell r="F172" t="str">
            <v>37.138.370/0001-08</v>
          </cell>
          <cell r="G172" t="str">
            <v>37/2020</v>
          </cell>
          <cell r="I172" t="str">
            <v>DIRPRE</v>
          </cell>
          <cell r="J172" t="str">
            <v>CODJUR</v>
          </cell>
          <cell r="K172">
            <v>44127</v>
          </cell>
          <cell r="L172" t="str">
            <v>Lei 13.303/2016 CONTRATAÇÃO DIRETA DISPENSA DE LICITAÇÃO</v>
          </cell>
          <cell r="M172">
            <v>44255</v>
          </cell>
          <cell r="N172">
            <v>1997</v>
          </cell>
          <cell r="O172" t="str">
            <v>ENCERRADO</v>
          </cell>
        </row>
        <row r="173">
          <cell r="A173">
            <v>5380</v>
          </cell>
          <cell r="B173" t="str">
            <v xml:space="preserve">50900.000181/2020-51 </v>
          </cell>
          <cell r="C173" t="str">
            <v>INSCRIÇÃO DA SRA. MAYHARA MONTEIRO PEREIRA CHAVES, PRESIDENTE DA CDC NO MESTRADO (MASTER) EM LOGÍSTICA E GESTÃO PORTUÁRIA DA UNIVERSIDADE POLITÉCNICA DE VALÊNCIA EM PARCERIA COM A FUNDACIÓN VALENCIAPORT E MINISTÉRIO DA INFRAESTRUTURA</v>
          </cell>
          <cell r="D173" t="str">
            <v xml:space="preserve">2.201.079.000 - TREINAMENTO OUTRAS ÁREAS DE FORMAÇÃO </v>
          </cell>
          <cell r="E173" t="str">
            <v>FUNDACION DE LA COMUMDAD VALENCIANA PARA LA INVESTIGACION, PROMOCION Y ESTUDIOS COMERCIALES DE VALENCIAPORT</v>
          </cell>
          <cell r="F173" t="str">
            <v>G97360325</v>
          </cell>
          <cell r="G173" t="str">
            <v>38/2020</v>
          </cell>
          <cell r="I173" t="str">
            <v>DIRPRE</v>
          </cell>
          <cell r="J173" t="str">
            <v>DIRPRE</v>
          </cell>
          <cell r="K173">
            <v>44127</v>
          </cell>
          <cell r="L173" t="str">
            <v>Lei 13.303/2016 INEXIGIBILIDADE DE LICITAÇÃO</v>
          </cell>
          <cell r="M173">
            <v>44552</v>
          </cell>
          <cell r="N173">
            <v>50273.1</v>
          </cell>
          <cell r="O173" t="str">
            <v>ENCERRADO</v>
          </cell>
        </row>
        <row r="174">
          <cell r="A174">
            <v>5381</v>
          </cell>
          <cell r="B174" t="str">
            <v xml:space="preserve">50900.000181/2020-51 </v>
          </cell>
          <cell r="C174" t="str">
            <v>INSCRIÇÃO DA SRA. MAYHARA MONTEIRO PEREIRA CHAVES, PRESIDENTE DA CDC NO MESTRADO (MASTER) EM LOGÍSTICA E GESTÃO PORTUÁRIA DA UNIVERSIDADE POLITÉCNICA DE VALÊNCIA EM PARCERIA COM A FUNDACIÓN VALENCIAPORT E MINISTÉRIO DA INFRAESTRUTURA</v>
          </cell>
          <cell r="D174" t="str">
            <v xml:space="preserve">2.201.079.000 - TREINAMENTO OUTRAS ÁREAS DE FORMAÇÃO </v>
          </cell>
          <cell r="E174" t="str">
            <v>FUNDACION DE LA COMUMDAD VALENCIANA PARA LA INVESTIGACION, PROMOCION Y ESTUDIOS COMERCIALES DE VALENCIAPORT</v>
          </cell>
          <cell r="F174" t="str">
            <v>G97360325</v>
          </cell>
          <cell r="G174" t="str">
            <v>38/2020</v>
          </cell>
          <cell r="H174" t="str">
            <v>1º ADITIVO -
 CONTRATO 
38/2020</v>
          </cell>
          <cell r="I174" t="str">
            <v>DIRPRE</v>
          </cell>
          <cell r="J174" t="str">
            <v>DIRPRE</v>
          </cell>
          <cell r="K174">
            <v>44551</v>
          </cell>
          <cell r="L174" t="str">
            <v>Lei 13.303/2016 INEXIGIBILIDADE DE LICITAÇÃO</v>
          </cell>
          <cell r="M174">
            <v>44795</v>
          </cell>
          <cell r="N174">
            <v>50273.1</v>
          </cell>
          <cell r="O174" t="str">
            <v>ENCERRADO</v>
          </cell>
        </row>
        <row r="175">
          <cell r="A175">
            <v>5390</v>
          </cell>
          <cell r="B175" t="str">
            <v>50900.001050/2021-71 20200521</v>
          </cell>
          <cell r="C175" t="str">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ell>
          <cell r="D175" t="str">
            <v xml:space="preserve">2.205.900.000 - OUTROS SERVIÇOS DE TERCEIROS </v>
          </cell>
          <cell r="E175" t="str">
            <v>DAMOUS INCORPORAÇÕES E CONSTRUÇÕES LTDA</v>
          </cell>
          <cell r="F175" t="str">
            <v>06.944.181/0001-90</v>
          </cell>
          <cell r="G175" t="str">
            <v>39/2020</v>
          </cell>
          <cell r="I175" t="str">
            <v>DIRPRE</v>
          </cell>
          <cell r="J175" t="str">
            <v>CODJUR</v>
          </cell>
          <cell r="K175">
            <v>44148</v>
          </cell>
          <cell r="L175" t="str">
            <v>Lei 13.303/2016 CONTRATAÇÃO DIRETA DISPENSA DE LICITAÇÃO</v>
          </cell>
          <cell r="M175">
            <v>44536</v>
          </cell>
          <cell r="N175">
            <v>46000</v>
          </cell>
          <cell r="O175" t="str">
            <v>ENCERRADO</v>
          </cell>
        </row>
        <row r="176">
          <cell r="A176">
            <v>5391</v>
          </cell>
          <cell r="B176" t="str">
            <v>50900.001050/2021-71</v>
          </cell>
          <cell r="C176" t="str">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ell>
          <cell r="D176" t="str">
            <v xml:space="preserve">2.205.900.000 - OUTROS SERVIÇOS DE TERCEIROS </v>
          </cell>
          <cell r="E176" t="str">
            <v>DAMOUS INCORPORAÇÕES E CONSTRUÇÕES LTDA</v>
          </cell>
          <cell r="F176" t="str">
            <v>06.944.181/0001-90</v>
          </cell>
          <cell r="G176" t="str">
            <v>39/2020</v>
          </cell>
          <cell r="H176" t="str">
            <v>1º ADITIVO -
 CONTRATO 
39/2020</v>
          </cell>
          <cell r="I176" t="str">
            <v>DIRPRE</v>
          </cell>
          <cell r="J176" t="str">
            <v>CODJUR</v>
          </cell>
          <cell r="K176">
            <v>44543</v>
          </cell>
          <cell r="L176" t="str">
            <v>Lei 13.303/2016 CONTRATAÇÃO DIRETA DISPENSA DE LICITAÇÃO</v>
          </cell>
          <cell r="M176">
            <v>44903</v>
          </cell>
          <cell r="N176">
            <v>46000</v>
          </cell>
          <cell r="O176" t="str">
            <v>ENCERRADO</v>
          </cell>
        </row>
        <row r="177">
          <cell r="A177">
            <v>5400</v>
          </cell>
          <cell r="B177">
            <v>20200119</v>
          </cell>
          <cell r="C177" t="str">
            <v xml:space="preserve">AQUISIÇÃO DE EQUIPAMENTOS PARA ARQUEAR E FARDOS </v>
          </cell>
          <cell r="D177" t="str">
            <v>30.39210.26.122.0035.4102.0023 - MANUTENÇÃO E ADEQUAÇÃO DE BENS MÓVEIS, VEÍCULOS, MÁQUINAS E EQUIPAMENTOS</v>
          </cell>
          <cell r="E177" t="str">
            <v>ARZUL COMERCIO DE
MAQUINAS EIRELI – EPP.</v>
          </cell>
          <cell r="F177" t="str">
            <v>26.544.764/0001-31</v>
          </cell>
          <cell r="G177" t="str">
            <v>40/2020</v>
          </cell>
          <cell r="I177" t="str">
            <v>DIEGEP</v>
          </cell>
          <cell r="J177" t="str">
            <v>CODGEP</v>
          </cell>
          <cell r="K177">
            <v>44175</v>
          </cell>
          <cell r="L177" t="str">
            <v>Lei 13.303/2016 CONTRATAÇÃO DIRETA DISPENSA DE LICITAÇÃO</v>
          </cell>
          <cell r="M177">
            <v>44200</v>
          </cell>
          <cell r="N177">
            <v>49990</v>
          </cell>
          <cell r="O177" t="str">
            <v>ENCERRADO</v>
          </cell>
        </row>
        <row r="178">
          <cell r="A178">
            <v>5410</v>
          </cell>
          <cell r="B178" t="str">
            <v>50900.000517/2020-85</v>
          </cell>
          <cell r="C178" t="str">
            <v>PARTICIPAÇÃO DA CDC NA FEIRA EXPOLOG 2020</v>
          </cell>
          <cell r="D178" t="str">
            <v xml:space="preserve">2.205.050.200 - PUBLICIDADE MERCADOLÓGICA </v>
          </cell>
          <cell r="E178" t="str">
            <v>INSTITUTO FUTURE DE
JUVENTUDE, PROMOÇÃO, TURISMO, CULTURA E DESENVOLVIMENTO
SUSTENTÁVEL.</v>
          </cell>
          <cell r="F178" t="str">
            <v>16.910.427/0001-67</v>
          </cell>
          <cell r="G178" t="str">
            <v>41/2020</v>
          </cell>
          <cell r="I178" t="str">
            <v>DIRCOM</v>
          </cell>
          <cell r="J178" t="str">
            <v xml:space="preserve">CODGEN </v>
          </cell>
          <cell r="K178">
            <v>44173</v>
          </cell>
          <cell r="L178" t="str">
            <v>Lei 13.303/2016 CONTRATAÇÃO DIRETA DISPENSA DE LICITAÇÃO</v>
          </cell>
          <cell r="M178">
            <v>44242</v>
          </cell>
          <cell r="N178">
            <v>15000</v>
          </cell>
          <cell r="O178" t="str">
            <v>ENCERRADO</v>
          </cell>
        </row>
        <row r="179">
          <cell r="A179">
            <v>5420</v>
          </cell>
          <cell r="B179" t="str">
            <v xml:space="preserve">50900.000297/2020-90 </v>
          </cell>
          <cell r="C179" t="str">
            <v>PRESTAÇÃO DE SERVIÇOS DE CERTIFICAÇÃO DIGITAL PARA ATENDER AS NECESSIDADES DA CDC</v>
          </cell>
          <cell r="D179" t="str">
            <v>2.205.900.000 - OUTROS SERVIÇOS DE TERCEIROS
26.122.0035.4101.0023 - MANUTENÇÃO E ADEQUAÇÃO DE BENS IMÓVEIS</v>
          </cell>
          <cell r="E179" t="str">
            <v>RIO MADEIRA CERTIFICADORA DIGITAL EIRELI</v>
          </cell>
          <cell r="F179" t="str">
            <v>23.035.197/0001-08</v>
          </cell>
          <cell r="G179" t="str">
            <v>42/2020</v>
          </cell>
          <cell r="I179" t="str">
            <v>DIAFIN</v>
          </cell>
          <cell r="J179" t="str">
            <v>COADMI</v>
          </cell>
          <cell r="K179">
            <v>44181</v>
          </cell>
          <cell r="L179" t="str">
            <v>Lei 13.303/2016 CONTRATAÇÃO DIRETA DISPENSA DE LICITAÇÃO</v>
          </cell>
          <cell r="M179">
            <v>44622</v>
          </cell>
          <cell r="N179">
            <v>3999.99</v>
          </cell>
          <cell r="O179" t="str">
            <v>ENCERRADO</v>
          </cell>
        </row>
        <row r="180">
          <cell r="A180">
            <v>5421</v>
          </cell>
          <cell r="B180" t="str">
            <v xml:space="preserve">50900.000297/2020-90 </v>
          </cell>
          <cell r="C180" t="str">
            <v>PRESTAÇÃO DE SERVIÇOS DE CERTIFICAÇÃO DIGITAL PARA ATENDER AS NECESSIDADES DA CDC</v>
          </cell>
          <cell r="D180" t="str">
            <v>2.205.900.000 - OUTROS SERVIÇOS DE TERCEIROS
26.122.0035.4101.0023 - MANUTENÇÃO E ADEQUAÇÃO DE BENS IMÓVEIS</v>
          </cell>
          <cell r="E180" t="str">
            <v>RIO MADEIRA CERTIFICADORA DIGITAL EIRELI</v>
          </cell>
          <cell r="F180" t="str">
            <v>23.035.197/0001-08</v>
          </cell>
          <cell r="G180" t="str">
            <v>42/2020</v>
          </cell>
          <cell r="H180" t="str">
            <v>1º ADITIVO -
 CONTRATO 
42/2020</v>
          </cell>
          <cell r="I180" t="str">
            <v>DIAFIN</v>
          </cell>
          <cell r="J180" t="str">
            <v>COADMI</v>
          </cell>
          <cell r="K180">
            <v>44622</v>
          </cell>
          <cell r="L180" t="str">
            <v>Lei 13.303/2016 CONTRATAÇÃO DIRETA DISPENSA DE LICITAÇÃO</v>
          </cell>
          <cell r="M180">
            <v>44987</v>
          </cell>
          <cell r="N180">
            <v>3999.99</v>
          </cell>
          <cell r="O180" t="str">
            <v>ENCERRADO</v>
          </cell>
        </row>
        <row r="181">
          <cell r="A181">
            <v>5422</v>
          </cell>
          <cell r="B181" t="str">
            <v xml:space="preserve">50900.000297/2020-90 </v>
          </cell>
          <cell r="C181" t="str">
            <v>PRESTAÇÃO DE SERVIÇOS DE CERTIFICAÇÃO DIGITAL PARA ATENDER AS NECESSIDADES DA CDC</v>
          </cell>
          <cell r="D181" t="str">
            <v>2.205.900.000 - OUTROS SERVIÇOS DE TERCEIROS
26.122.0035.4101.0023 - MANUTENÇÃO E ADEQUAÇÃO DE BENS IMÓVEIS</v>
          </cell>
          <cell r="E181" t="str">
            <v>RIO MADEIRA CERTIFICADORA DIGITAL EIRELI</v>
          </cell>
          <cell r="F181" t="str">
            <v>23.035.197/0001-08</v>
          </cell>
          <cell r="G181" t="str">
            <v>42/2020</v>
          </cell>
          <cell r="H181" t="str">
            <v>2º ADITIVO -
 CONTRATO 
42/2020</v>
          </cell>
          <cell r="I181" t="str">
            <v>DIAFIN</v>
          </cell>
          <cell r="J181" t="str">
            <v>COADMI</v>
          </cell>
          <cell r="K181">
            <v>44949</v>
          </cell>
          <cell r="L181" t="str">
            <v>Lei 13.303/2016 CONTRATAÇÃO DIRETA DISPENSA DE LICITAÇÃO</v>
          </cell>
          <cell r="M181">
            <v>45353</v>
          </cell>
          <cell r="N181">
            <v>3999.99</v>
          </cell>
          <cell r="O181" t="str">
            <v>ENCERRADO</v>
          </cell>
        </row>
        <row r="182">
          <cell r="A182">
            <v>5423</v>
          </cell>
          <cell r="B182" t="str">
            <v xml:space="preserve">50900.000297/2020-90 </v>
          </cell>
          <cell r="C182" t="str">
            <v>PRESTAÇÃO DE SERVIÇOS DE CERTIFICAÇÃO DIGITAL PARA ATENDER AS NECESSIDADES DA CDC</v>
          </cell>
          <cell r="D182" t="str">
            <v>2.205.900.000 - OUTROS SERVIÇOS DE TERCEIROS
26.122.0035.4101.0023 - MANUTENÇÃO E ADEQUAÇÃO DE BENS IMÓVEIS</v>
          </cell>
          <cell r="E182" t="str">
            <v>RIO MADEIRA CERTIFICADORA DIGITAL EIRELI</v>
          </cell>
          <cell r="F182" t="str">
            <v>23.035.197/0001-08</v>
          </cell>
          <cell r="G182" t="str">
            <v>42/2020</v>
          </cell>
          <cell r="H182" t="str">
            <v>3º ADITIVO -
 CONTRATO 
42/2020</v>
          </cell>
          <cell r="I182" t="str">
            <v>DIAFIN</v>
          </cell>
          <cell r="J182" t="str">
            <v>COADMI</v>
          </cell>
          <cell r="K182">
            <v>45355</v>
          </cell>
          <cell r="L182" t="str">
            <v>Lei 13.303/2016 CONTRATAÇÃO DIRETA DISPENSA DE LICITAÇÃO</v>
          </cell>
          <cell r="M182">
            <v>45718</v>
          </cell>
          <cell r="N182">
            <v>3999.99</v>
          </cell>
          <cell r="O182" t="str">
            <v>ENCERRADO</v>
          </cell>
        </row>
        <row r="183">
          <cell r="A183">
            <v>5424</v>
          </cell>
          <cell r="B183" t="str">
            <v xml:space="preserve">50900.000297/2020-90 </v>
          </cell>
          <cell r="C183" t="str">
            <v>PRESTAÇÃO DE SERVIÇOS DE CERTIFICAÇÃO DIGITAL PARA ATENDER AS NECESSIDADES DA CDC</v>
          </cell>
          <cell r="D183" t="str">
            <v>2.205.900.000 - OUTROS SERVIÇOS DE TERCEIROS
26.122.0035.4101.0023 - MANUTENÇÃO E ADEQUAÇÃO DE BENS IMÓVEIS</v>
          </cell>
          <cell r="E183" t="str">
            <v>RIO MADEIRA CERTIFICADORA DIGITAL EIRELI</v>
          </cell>
          <cell r="F183" t="str">
            <v>23.035.197/0001-08</v>
          </cell>
          <cell r="G183" t="str">
            <v>42/2020</v>
          </cell>
          <cell r="H183" t="str">
            <v>4º ADITIVO -
 CONTRATO 
42/2020</v>
          </cell>
          <cell r="I183" t="str">
            <v>DIAFIN</v>
          </cell>
          <cell r="J183" t="str">
            <v>COADMI</v>
          </cell>
          <cell r="K183">
            <v>45707</v>
          </cell>
          <cell r="L183" t="str">
            <v>Lei 13.303/2016 CONTRATAÇÃO DIRETA DISPENSA DE LICITAÇÃO</v>
          </cell>
          <cell r="M183">
            <v>46084</v>
          </cell>
          <cell r="N183">
            <v>3999.99</v>
          </cell>
          <cell r="O183" t="str">
            <v>ENCERRADO</v>
          </cell>
        </row>
        <row r="184">
          <cell r="A184">
            <v>5430</v>
          </cell>
          <cell r="B184" t="str">
            <v>50900.000118/2021-03 20197002</v>
          </cell>
          <cell r="C184" t="str">
            <v>CONTRATAÇÃO DE EMPRESA ESPECIALIZADA NA PRESTAÇÃO DE SERVIÇOS LABORATORIAIS PARA ANÁLISE FÍSICO-QUÍMICA E BACTERIOLÓGICA, ATESTANDO A QUALIDADE DA ÁGUA UTILIZADA PELA CDC</v>
          </cell>
          <cell r="D184" t="str">
            <v xml:space="preserve">2.205.900.000 - OUTROS SERVIÇOS DE TERCEIROS </v>
          </cell>
          <cell r="E184" t="str">
            <v>MOREIRA COSTA LABORATORIOS E ENGENHARIA AMBIENTAL LTDA</v>
          </cell>
          <cell r="F184" t="str">
            <v>11.071.357/0001-87</v>
          </cell>
          <cell r="G184" t="str">
            <v>43/2020</v>
          </cell>
          <cell r="I184" t="str">
            <v>DIRCOM</v>
          </cell>
          <cell r="J184" t="str">
            <v>CODSMS</v>
          </cell>
          <cell r="K184">
            <v>44182</v>
          </cell>
          <cell r="L184" t="str">
            <v>Lei 13.303/16
PE 017/2020</v>
          </cell>
          <cell r="M184">
            <v>44551</v>
          </cell>
          <cell r="N184">
            <v>26400</v>
          </cell>
          <cell r="O184" t="str">
            <v>ENCERRADO</v>
          </cell>
        </row>
        <row r="185">
          <cell r="A185">
            <v>5431</v>
          </cell>
          <cell r="B185" t="str">
            <v>50900.000118/2021-03 20197002</v>
          </cell>
          <cell r="C185" t="str">
            <v>CONTRATAÇÃO DE EMPRESA ESPECIALIZADA NA PRESTAÇÃO DE SERVIÇOS LABORATORIAIS PARA ANÁLISE FÍSICO-QUÍMICA E BACTERIOLÓGICA, ATESTANDO A QUALIDADE DA ÁGUA UTILIZADA PELA CDC</v>
          </cell>
          <cell r="D185" t="str">
            <v xml:space="preserve">2.205.900.000 - OUTROS SERVIÇOS DE TERCEIROS </v>
          </cell>
          <cell r="E185" t="str">
            <v>MOREIRA COSTA LABORATORIOS E ENGENHARIA AMBIENTAL LTDA</v>
          </cell>
          <cell r="F185" t="str">
            <v>11.071.357/0001-87</v>
          </cell>
          <cell r="G185" t="str">
            <v>43/2020</v>
          </cell>
          <cell r="H185" t="str">
            <v>1º ADITIVO -
 CONTRATO 
43/2020</v>
          </cell>
          <cell r="I185" t="str">
            <v>DIRCOM</v>
          </cell>
          <cell r="J185" t="str">
            <v>CODSMS</v>
          </cell>
          <cell r="K185">
            <v>44537</v>
          </cell>
          <cell r="L185" t="str">
            <v>Lei 13.303/16
PE 017/2020</v>
          </cell>
          <cell r="M185">
            <v>44916</v>
          </cell>
          <cell r="N185">
            <v>26400</v>
          </cell>
          <cell r="O185" t="str">
            <v>ENCERRADO</v>
          </cell>
        </row>
        <row r="186">
          <cell r="A186">
            <v>5432</v>
          </cell>
          <cell r="B186" t="str">
            <v>50900.000118/2021-03 20197002</v>
          </cell>
          <cell r="C186" t="str">
            <v>CONTRATAÇÃO DE EMPRESA ESPECIALIZADA NA PRESTAÇÃO DE SERVIÇOS LABORATORIAIS PARA ANÁLISE FÍSICO-QUÍMICA E BACTERIOLÓGICA, ATESTANDO A QUALIDADE DA ÁGUA UTILIZADA PELA CDC</v>
          </cell>
          <cell r="D186" t="str">
            <v xml:space="preserve">2.205.900.000 - OUTROS SERVIÇOS DE TERCEIROS </v>
          </cell>
          <cell r="E186" t="str">
            <v>MOREIRA COSTA LABORATORIOS E ENGENHARIA AMBIENTAL LTDA</v>
          </cell>
          <cell r="F186" t="str">
            <v>11.071.357/0001-87</v>
          </cell>
          <cell r="G186" t="str">
            <v>43/2020</v>
          </cell>
          <cell r="H186" t="str">
            <v>2º ADITIVO -
 CONTRATO 
43/2020</v>
          </cell>
          <cell r="I186" t="str">
            <v>DIRCOM</v>
          </cell>
          <cell r="J186" t="str">
            <v>CODSMS</v>
          </cell>
          <cell r="K186">
            <v>44873</v>
          </cell>
          <cell r="L186" t="str">
            <v>Lei 13.303/16
PE 017/2020</v>
          </cell>
          <cell r="M186">
            <v>45281</v>
          </cell>
          <cell r="N186">
            <v>26400</v>
          </cell>
          <cell r="O186" t="str">
            <v>ENCERRADO</v>
          </cell>
        </row>
        <row r="187">
          <cell r="A187">
            <v>5433</v>
          </cell>
          <cell r="B187" t="str">
            <v>50900.000118/2021-03 20197002</v>
          </cell>
          <cell r="C187" t="str">
            <v>CONTRATAÇÃO DE EMPRESA ESPECIALIZADA NA PRESTAÇÃO DE SERVIÇOS LABORATORIAIS PARA ANÁLISE FÍSICO-QUÍMICA E BACTERIOLÓGICA, ATESTANDO A QUALIDADE DA ÁGUA UTILIZADA PELA CDC</v>
          </cell>
          <cell r="D187" t="str">
            <v xml:space="preserve">2.205.900.000 - OUTROS SERVIÇOS DE TERCEIROS </v>
          </cell>
          <cell r="E187" t="str">
            <v>MOREIRA COSTA LABORATORIOS E ENGENHARIA AMBIENTAL LTDA</v>
          </cell>
          <cell r="F187" t="str">
            <v>11.071.357/0001-87</v>
          </cell>
          <cell r="G187" t="str">
            <v>43/2020</v>
          </cell>
          <cell r="H187" t="str">
            <v>3º ADITIVO -
 CONTRATO 
43/2020</v>
          </cell>
          <cell r="I187" t="str">
            <v>DIRCOM</v>
          </cell>
          <cell r="J187" t="str">
            <v>CODSMS</v>
          </cell>
          <cell r="K187">
            <v>45281</v>
          </cell>
          <cell r="L187" t="str">
            <v>Lei 13.303/16
PE 017/2020</v>
          </cell>
          <cell r="M187">
            <v>45647</v>
          </cell>
          <cell r="N187">
            <v>26400</v>
          </cell>
          <cell r="O187" t="str">
            <v>ENCERRADO</v>
          </cell>
        </row>
        <row r="188">
          <cell r="A188">
            <v>5434</v>
          </cell>
          <cell r="B188" t="str">
            <v>50900.000118/2021-03 20197002</v>
          </cell>
          <cell r="C188" t="str">
            <v>CONTRATAÇÃO DE EMPRESA ESPECIALIZADA NA PRESTAÇÃO DE SERVIÇOS LABORATORIAIS PARA ANÁLISE FÍSICO-QUÍMICA E BACTERIOLÓGICA, ATESTANDO A QUALIDADE DA ÁGUA UTILIZADA PELA CDC</v>
          </cell>
          <cell r="D188" t="str">
            <v xml:space="preserve">2.205.900.000 - OUTROS SERVIÇOS DE TERCEIROS </v>
          </cell>
          <cell r="E188" t="str">
            <v>MOREIRA COSTA LABORATORIOS E ENGENHARIA AMBIENTAL LTDA</v>
          </cell>
          <cell r="F188" t="str">
            <v>11.071.357/0001-87</v>
          </cell>
          <cell r="G188" t="str">
            <v>43/2020</v>
          </cell>
          <cell r="H188" t="str">
            <v>4º ADITIVO -
 CONTRATO 
43/2020</v>
          </cell>
          <cell r="I188" t="str">
            <v>DIRCOM</v>
          </cell>
          <cell r="J188" t="str">
            <v>CODSMS</v>
          </cell>
          <cell r="K188">
            <v>45649</v>
          </cell>
          <cell r="L188" t="str">
            <v>Lei 13.303/16
PE 017/2020</v>
          </cell>
          <cell r="M188">
            <v>46012</v>
          </cell>
          <cell r="N188">
            <v>26400</v>
          </cell>
          <cell r="O188" t="str">
            <v>ENCERRADO</v>
          </cell>
        </row>
        <row r="189">
          <cell r="A189">
            <v>5440</v>
          </cell>
          <cell r="B189" t="str">
            <v xml:space="preserve">50900.000549/2020-81 </v>
          </cell>
          <cell r="C189" t="str">
            <v>PRESTAÇÃO DE SERVIÇOS DE COLETA, TRATAMENTO  E TRANSPORTE, COM DESTINAÇÃO FINAL DE RESÍDUOS DA CDC</v>
          </cell>
          <cell r="D189" t="str">
            <v xml:space="preserve">2.205.900.000 - OUTROS SERVIÇOS DE TERCEIROS </v>
          </cell>
          <cell r="E189" t="str">
            <v>BRASLIMP TRANSPORTES
 ESPECIALIZADOS LTDA</v>
          </cell>
          <cell r="F189" t="str">
            <v>12.216.990/0001-89</v>
          </cell>
          <cell r="G189" t="str">
            <v>44/2020</v>
          </cell>
          <cell r="I189" t="str">
            <v>DIAFIN</v>
          </cell>
          <cell r="J189" t="str">
            <v>COADMI</v>
          </cell>
          <cell r="K189">
            <v>44188</v>
          </cell>
          <cell r="L189" t="str">
            <v xml:space="preserve">Lei 13.303/2016 DISPENSA DE LICITAÇÃO - EMERGENCIAL </v>
          </cell>
          <cell r="M189">
            <v>44375</v>
          </cell>
          <cell r="N189">
            <v>35299.760000000002</v>
          </cell>
          <cell r="O189" t="str">
            <v>ENCERRADO</v>
          </cell>
        </row>
        <row r="190">
          <cell r="A190">
            <v>6010</v>
          </cell>
          <cell r="B190" t="str">
            <v>50900.000222/2020-17 50900.000160/2020-35</v>
          </cell>
          <cell r="C190" t="str">
            <v xml:space="preserve">Prestação de serviços de seguro de responsabilidade civil e de acidentes pessoais para usuários e/ou terceiros, nos locais sob responsabilidade da Companhia Docas do Ceará </v>
          </cell>
          <cell r="D190" t="str">
            <v xml:space="preserve">2.205.900.000 - OUTROS SERVIÇOS DE TERCEIROS </v>
          </cell>
          <cell r="E190" t="str">
            <v>FAIRFAX BRASIL SEGUROS CORPORATIVOS S/A</v>
          </cell>
          <cell r="F190" t="str">
            <v>10.793.428/0001-92</v>
          </cell>
          <cell r="G190" t="str">
            <v>01/2021</v>
          </cell>
          <cell r="I190" t="str">
            <v>DIAFIN</v>
          </cell>
          <cell r="J190" t="str">
            <v>COADMI</v>
          </cell>
          <cell r="K190">
            <v>44222</v>
          </cell>
          <cell r="L190" t="str">
            <v>Lei 13.303/16
PE 21/2020</v>
          </cell>
          <cell r="M190">
            <v>44591</v>
          </cell>
          <cell r="N190">
            <v>291999.96000000002</v>
          </cell>
          <cell r="O190" t="str">
            <v>ENCERRADO</v>
          </cell>
        </row>
        <row r="191">
          <cell r="A191">
            <v>6011</v>
          </cell>
          <cell r="B191" t="str">
            <v>50900.000222/2020-17 50900.000160/2020-35</v>
          </cell>
          <cell r="C191" t="str">
            <v xml:space="preserve">Prestação de serviços de seguro de responsabilidade civil e de acidentes pessoais para usuários e/ou terceiros, nos locais sob responsabilidade da Companhia Docas do Ceará </v>
          </cell>
          <cell r="D191" t="str">
            <v xml:space="preserve">2.205.900.000 - OUTROS SERVIÇOS DE TERCEIROS </v>
          </cell>
          <cell r="E191" t="str">
            <v>FAIRFAX BRASIL SEGUROS CORPORATIVOS S/A</v>
          </cell>
          <cell r="F191" t="str">
            <v>10.793.428/0001-92</v>
          </cell>
          <cell r="G191" t="str">
            <v>01/2021</v>
          </cell>
          <cell r="H191" t="str">
            <v>1º ADITIVO - CONTRATO
01/2021</v>
          </cell>
          <cell r="I191" t="str">
            <v>DIAFIN</v>
          </cell>
          <cell r="J191" t="str">
            <v>COADMI</v>
          </cell>
          <cell r="K191">
            <v>44552</v>
          </cell>
          <cell r="L191" t="str">
            <v>Lei 13.303/16
PE 21/2020</v>
          </cell>
          <cell r="M191">
            <v>44956</v>
          </cell>
          <cell r="N191">
            <v>291999.96000000002</v>
          </cell>
          <cell r="O191" t="str">
            <v>ENCERRADO</v>
          </cell>
        </row>
        <row r="192">
          <cell r="A192">
            <v>6012</v>
          </cell>
          <cell r="B192" t="str">
            <v>50900.000222/2020-17 50900.000160/2020-35</v>
          </cell>
          <cell r="C192" t="str">
            <v xml:space="preserve">Prestação de serviços de seguro de responsabilidade civil e de acidentes pessoais para usuários e/ou terceiros, nos locais sob responsabilidade da Companhia Docas do Ceará </v>
          </cell>
          <cell r="D192" t="str">
            <v xml:space="preserve">2.205.900.000 - OUTROS SERVIÇOS DE TERCEIROS </v>
          </cell>
          <cell r="E192" t="str">
            <v>FAIRFAX BRASIL SEGUROS CORPORATIVOS S/A</v>
          </cell>
          <cell r="F192" t="str">
            <v>10.793.428/0001-92</v>
          </cell>
          <cell r="G192" t="str">
            <v>01/2021</v>
          </cell>
          <cell r="H192" t="str">
            <v>2º ADITIVO - CONTRATO
01/2021</v>
          </cell>
          <cell r="I192" t="str">
            <v>DIAFIN</v>
          </cell>
          <cell r="J192" t="str">
            <v>COADMI</v>
          </cell>
          <cell r="K192">
            <v>44956</v>
          </cell>
          <cell r="L192" t="str">
            <v>Lei 13.303/16
PE 21/2020</v>
          </cell>
          <cell r="M192">
            <v>45321</v>
          </cell>
          <cell r="N192">
            <v>291999.96000000002</v>
          </cell>
          <cell r="O192" t="str">
            <v>ENCERRADO</v>
          </cell>
        </row>
        <row r="193">
          <cell r="A193">
            <v>6013</v>
          </cell>
          <cell r="B193" t="str">
            <v>50900.000222/2020-17 50900.000160/2020-35</v>
          </cell>
          <cell r="C193" t="str">
            <v xml:space="preserve">Prestação de serviços de seguro de responsabilidade civil e de acidentes pessoais para usuários e/ou terceiros, nos locais sob responsabilidade da Companhia Docas do Ceará </v>
          </cell>
          <cell r="D193" t="str">
            <v xml:space="preserve">2.205.900.000 - OUTROS SERVIÇOS DE TERCEIROS </v>
          </cell>
          <cell r="E193" t="str">
            <v>FAIRFAX BRASIL SEGUROS CORPORATIVOS S/A</v>
          </cell>
          <cell r="F193" t="str">
            <v>10.793.428/0001-92</v>
          </cell>
          <cell r="G193" t="str">
            <v>01/2021</v>
          </cell>
          <cell r="H193" t="str">
            <v>3º ADITIVO - CONTRATO
01/2021</v>
          </cell>
          <cell r="I193" t="str">
            <v>DIAFIN</v>
          </cell>
          <cell r="J193" t="str">
            <v>COADMI</v>
          </cell>
          <cell r="K193">
            <v>45321</v>
          </cell>
          <cell r="L193" t="str">
            <v>Lei 13.303/16
PE 21/2020</v>
          </cell>
          <cell r="M193">
            <v>45687</v>
          </cell>
          <cell r="N193">
            <v>291999.96000000002</v>
          </cell>
          <cell r="O193" t="str">
            <v>ENCERRADO</v>
          </cell>
        </row>
        <row r="194">
          <cell r="A194">
            <v>6014</v>
          </cell>
          <cell r="B194" t="str">
            <v>50900.000222/2020-17 50900.000160/2020-35</v>
          </cell>
          <cell r="C194" t="str">
            <v xml:space="preserve">Prestação de serviços de seguro de responsabilidade civil e de acidentes pessoais para usuários e/ou terceiros, nos locais sob responsabilidade da Companhia Docas do Ceará </v>
          </cell>
          <cell r="D194" t="str">
            <v xml:space="preserve">2.205.900.000 - OUTROS SERVIÇOS DE TERCEIROS </v>
          </cell>
          <cell r="E194" t="str">
            <v>FAIRFAX BRASIL SEGUROS CORPORATIVOS S/A</v>
          </cell>
          <cell r="F194" t="str">
            <v>10.793.428/0001-92</v>
          </cell>
          <cell r="G194" t="str">
            <v>01/2021</v>
          </cell>
          <cell r="H194" t="str">
            <v>4º ADITIVO - CONTRATO
01/2021</v>
          </cell>
          <cell r="I194" t="str">
            <v>DIAFIN</v>
          </cell>
          <cell r="J194" t="str">
            <v>COADMI</v>
          </cell>
          <cell r="K194">
            <v>45687</v>
          </cell>
          <cell r="L194" t="str">
            <v>Lei 13.303/16
PE 21/2020</v>
          </cell>
          <cell r="M194">
            <v>46052</v>
          </cell>
          <cell r="N194">
            <v>291999.96000000002</v>
          </cell>
          <cell r="O194" t="str">
            <v>ENCERRADO</v>
          </cell>
        </row>
        <row r="195">
          <cell r="A195">
            <v>6020</v>
          </cell>
          <cell r="B195" t="str">
            <v xml:space="preserve">50900.000169/2020-46 </v>
          </cell>
          <cell r="C195" t="str">
            <v>LOCAÇÃO DE BANHEIRO QUÍMICO PARA POSTO AVANÇADO DE ACESSO AO TMP</v>
          </cell>
          <cell r="D195" t="str">
            <v xml:space="preserve">2.205.900.000 - OUTROS SERVIÇOS DE TERCEIROS </v>
          </cell>
          <cell r="E195" t="str">
            <v>SISAM</v>
          </cell>
          <cell r="F195" t="str">
            <v>03.344.236/0001-33</v>
          </cell>
          <cell r="G195" t="str">
            <v>02/2021</v>
          </cell>
          <cell r="I195" t="str">
            <v>DIRCOM</v>
          </cell>
          <cell r="J195" t="str">
            <v>CODSMS</v>
          </cell>
          <cell r="K195">
            <v>44239</v>
          </cell>
          <cell r="L195" t="str">
            <v>Lei 13.303/2016 CONTRATAÇÃO DIRETA DISPENSA DE LICITAÇÃO</v>
          </cell>
          <cell r="M195">
            <v>44624</v>
          </cell>
          <cell r="N195">
            <v>7800</v>
          </cell>
          <cell r="O195" t="str">
            <v>ENCERRADO</v>
          </cell>
        </row>
        <row r="196">
          <cell r="A196">
            <v>6030</v>
          </cell>
          <cell r="B196" t="str">
            <v xml:space="preserve">50900.000511/2020-16 </v>
          </cell>
          <cell r="C196" t="str">
            <v>SOLUÇÃO DE PROTEÇÃO DE REDE COM CARACTERÍSTICAS DE NEXT GENERATION FIREWALL (NGFW) PARA SEGURANÇA DA INFORMAÇÃO PERIMETRAL E PROTEÇÃO DE ENDPOINT CONTEMPLANDO INSTALAÇÃO, CONFIGURAÇÃO, MIGRAÇÃO, MONITORAMENTO, GARANTIA E SUPORTE TÉCNICO</v>
          </cell>
          <cell r="D196" t="str">
            <v xml:space="preserve">2.205.900.000 - OUTROS SERVIÇOS DE TERCEIROS </v>
          </cell>
          <cell r="E196" t="str">
            <v>TRUST CONTROL - SEGURANCA EM TECNOLOGIA DA INFORMACAO LTDA</v>
          </cell>
          <cell r="F196" t="str">
            <v>11.061.153/0001-65</v>
          </cell>
          <cell r="G196" t="str">
            <v>03/2021</v>
          </cell>
          <cell r="I196" t="str">
            <v>DIEGEP</v>
          </cell>
          <cell r="J196" t="str">
            <v>CODTEI</v>
          </cell>
          <cell r="K196">
            <v>44245</v>
          </cell>
          <cell r="L196" t="str">
            <v xml:space="preserve">Lei 13.303/2016 DISPENSA DE LICITAÇÃO - EMERGENCIAL </v>
          </cell>
          <cell r="M196">
            <v>44425</v>
          </cell>
          <cell r="N196">
            <v>74163</v>
          </cell>
          <cell r="O196" t="str">
            <v>ENCERRADO</v>
          </cell>
        </row>
        <row r="197">
          <cell r="A197">
            <v>6040</v>
          </cell>
          <cell r="B197" t="str">
            <v>50900.000199/2021-33 20190905 50900.000282/2021-11</v>
          </cell>
          <cell r="C197" t="str">
            <v>AQUISIÇÃO, POR DEMANDA, DE MATERIAIS DOS SINAIS FIXOS E FLUTUANTES DE ACESSO NO PORTO DE FORTALEZA – SINALIZAÇÃO NÁUTICA - LOTE 03 - LANTERNA MARÍTIMA DE LED</v>
          </cell>
          <cell r="D197" t="str">
            <v xml:space="preserve">26.784.3005.147E.0023 - ADEQUAÇÃO DE INSTALAÇÕES DE PROTEÇÃO À ATRACAÇÃO E OPERAÇÃO DE NAVIOS, NO PORTO DE FORTALEZA </v>
          </cell>
          <cell r="E197" t="str">
            <v>3G ENGENHARIA LTDA</v>
          </cell>
          <cell r="F197" t="str">
            <v>19.657.038/0001-60</v>
          </cell>
          <cell r="G197" t="str">
            <v>04/2021</v>
          </cell>
          <cell r="I197" t="str">
            <v>DIEGEP</v>
          </cell>
          <cell r="J197" t="str">
            <v>CODINF</v>
          </cell>
          <cell r="K197">
            <v>44258</v>
          </cell>
          <cell r="L197" t="str">
            <v>Lei 13.303/16
PE 15/2020</v>
          </cell>
          <cell r="M197">
            <v>44624</v>
          </cell>
          <cell r="N197">
            <v>70100</v>
          </cell>
          <cell r="O197" t="str">
            <v>ENCERRADO</v>
          </cell>
        </row>
        <row r="198">
          <cell r="A198">
            <v>6401</v>
          </cell>
          <cell r="B198" t="str">
            <v>50900.000199/2021-33 20190905 50900.000282/2021-11</v>
          </cell>
          <cell r="C198" t="str">
            <v>AQUISIÇÃO, POR DEMANDA, DE MATERIAIS DOS SINAIS FIXOS E FLUTUANTES DE ACESSO NO PORTO DE FORTALEZA – SINALIZAÇÃO NÁUTICA - LOTE 03 - LANTERNA MARÍTIMA DE LED</v>
          </cell>
          <cell r="D198" t="str">
            <v xml:space="preserve">26.784.3005.147E.0023 - ADEQUAÇÃO DE INSTALAÇÕES DE PROTEÇÃO À ATRACAÇÃO E OPERAÇÃO DE NAVIOS, NO PORTO DE FORTALEZA </v>
          </cell>
          <cell r="E198" t="str">
            <v>3G ENGENHARIA LTDA</v>
          </cell>
          <cell r="F198" t="str">
            <v>19.657.038/0001-60</v>
          </cell>
          <cell r="G198" t="str">
            <v>04/2021</v>
          </cell>
          <cell r="H198" t="str">
            <v>1º ADITIVO - CONTRATO
04/2021</v>
          </cell>
          <cell r="I198" t="str">
            <v>DIEGEP</v>
          </cell>
          <cell r="J198" t="str">
            <v>CODINF</v>
          </cell>
          <cell r="K198">
            <v>44624</v>
          </cell>
          <cell r="L198" t="str">
            <v>Lei 13.303/16
PE 15/2020</v>
          </cell>
          <cell r="M198">
            <v>44989</v>
          </cell>
          <cell r="N198">
            <v>70100</v>
          </cell>
          <cell r="O198" t="str">
            <v>ENCERRADO</v>
          </cell>
        </row>
        <row r="199">
          <cell r="A199">
            <v>6050</v>
          </cell>
          <cell r="B199" t="str">
            <v xml:space="preserve">50900.000522/2020-98 </v>
          </cell>
          <cell r="C199" t="str">
            <v>SERVIÇO DE EMISSÃO DE ATESTADO DE SAÚDE OPERACIONAL - ASO E PCMSO</v>
          </cell>
          <cell r="D199" t="str">
            <v xml:space="preserve">2.201.900.000 ‐ OUTRAS DESPESAS DE PESSOAL </v>
          </cell>
          <cell r="E199" t="str">
            <v>V SAÚDE OCUPACIONAL LTDA – EPP (VIP SAÚDE)</v>
          </cell>
          <cell r="F199" t="str">
            <v>01.608.829/0001-34</v>
          </cell>
          <cell r="G199" t="str">
            <v>05/2021</v>
          </cell>
          <cell r="I199" t="str">
            <v>DIRCOM</v>
          </cell>
          <cell r="J199" t="str">
            <v>CODSMS</v>
          </cell>
          <cell r="K199">
            <v>44291</v>
          </cell>
          <cell r="L199" t="str">
            <v>Lei 13.303/2016 CONTRATAÇÃO DIRETA DISPENSA DE LICITAÇÃO</v>
          </cell>
          <cell r="M199">
            <v>44659</v>
          </cell>
          <cell r="N199">
            <v>6800</v>
          </cell>
          <cell r="O199" t="str">
            <v>ENCERRADO</v>
          </cell>
        </row>
        <row r="200">
          <cell r="A200">
            <v>6051</v>
          </cell>
          <cell r="B200" t="str">
            <v xml:space="preserve">50900.000522/2020-98 </v>
          </cell>
          <cell r="C200" t="str">
            <v>SERVIÇO DE EMISSÃO DE ATESTADO DE SAÚDE OPERACIONAL - ASO E PCMSO</v>
          </cell>
          <cell r="D200" t="str">
            <v xml:space="preserve">2.201.900.000 ‐ OUTRAS DESPESAS DE PESSOAL </v>
          </cell>
          <cell r="E200" t="str">
            <v>V SAÚDE OCUPACIONAL LTDA – EPP (VIP SAÚDE)</v>
          </cell>
          <cell r="F200" t="str">
            <v>01.608.829/0001-34</v>
          </cell>
          <cell r="G200" t="str">
            <v>05/2021</v>
          </cell>
          <cell r="H200" t="str">
            <v>1º ADITIVO - CONTRATO
05/2021</v>
          </cell>
          <cell r="I200" t="str">
            <v>DIRCOM</v>
          </cell>
          <cell r="J200" t="str">
            <v>CODSMS</v>
          </cell>
          <cell r="K200">
            <v>44643</v>
          </cell>
          <cell r="L200" t="str">
            <v>Lei 13.303/2016 CONTRATAÇÃO DIRETA DISPENSA DE LICITAÇÃO</v>
          </cell>
          <cell r="M200">
            <v>45024</v>
          </cell>
          <cell r="N200">
            <v>6800</v>
          </cell>
          <cell r="O200" t="str">
            <v>ENCERRADO</v>
          </cell>
        </row>
        <row r="201">
          <cell r="A201">
            <v>6052</v>
          </cell>
          <cell r="B201" t="str">
            <v xml:space="preserve">50900.000522/2020-98 </v>
          </cell>
          <cell r="C201" t="str">
            <v>SERVIÇO DE EMISSÃO DE ATESTADO DE SAÚDE OPERACIONAL - ASO E PCMSO</v>
          </cell>
          <cell r="D201" t="str">
            <v xml:space="preserve">2.201.900.000 ‐ OUTRAS DESPESAS DE PESSOAL </v>
          </cell>
          <cell r="E201" t="str">
            <v>V SAÚDE OCUPACIONAL LTDA – EPP (VIP SAÚDE)</v>
          </cell>
          <cell r="F201" t="str">
            <v>01.608.829/0001-34</v>
          </cell>
          <cell r="G201" t="str">
            <v>05/2021</v>
          </cell>
          <cell r="H201" t="str">
            <v>2º ADITIVO - CONTRATO
05/2021</v>
          </cell>
          <cell r="I201" t="str">
            <v>DIRCOM</v>
          </cell>
          <cell r="J201" t="str">
            <v>CODSMS</v>
          </cell>
          <cell r="K201">
            <v>44971</v>
          </cell>
          <cell r="L201" t="str">
            <v>Lei 13.303/2016 CONTRATAÇÃO DIRETA DISPENSA DE LICITAÇÃO</v>
          </cell>
          <cell r="M201">
            <v>45390</v>
          </cell>
          <cell r="N201">
            <v>6800</v>
          </cell>
          <cell r="O201" t="str">
            <v>ENCERRADO</v>
          </cell>
        </row>
        <row r="202">
          <cell r="A202">
            <v>6053</v>
          </cell>
          <cell r="B202" t="str">
            <v xml:space="preserve">50900.000522/2020-98 </v>
          </cell>
          <cell r="C202" t="str">
            <v>SERVIÇO DE EMISSÃO DE ATESTADO DE SAÚDE OPERACIONAL - ASO E PCMSO</v>
          </cell>
          <cell r="D202" t="str">
            <v xml:space="preserve">2.201.900.000 ‐ OUTRAS DESPESAS DE PESSOAL </v>
          </cell>
          <cell r="E202" t="str">
            <v>V SAÚDE OCUPACIONAL LTDA – EPP (VIP SAÚDE)</v>
          </cell>
          <cell r="F202" t="str">
            <v>01.608.829/0001-34</v>
          </cell>
          <cell r="G202" t="str">
            <v>05/2021</v>
          </cell>
          <cell r="H202" t="str">
            <v>3º ADITIVO - CONTRATO
05/2021</v>
          </cell>
          <cell r="I202" t="str">
            <v>DIRCOM</v>
          </cell>
          <cell r="J202" t="str">
            <v>CODSMS</v>
          </cell>
          <cell r="K202">
            <v>45390</v>
          </cell>
          <cell r="L202" t="str">
            <v>Lei 13.303/2016 CONTRATAÇÃO DIRETA DISPENSA DE LICITAÇÃO</v>
          </cell>
          <cell r="M202">
            <v>45755</v>
          </cell>
          <cell r="N202">
            <v>6800</v>
          </cell>
          <cell r="O202" t="str">
            <v>ENCERRADO</v>
          </cell>
        </row>
        <row r="203">
          <cell r="A203">
            <v>6054</v>
          </cell>
          <cell r="B203" t="str">
            <v xml:space="preserve">50900.000522/2020-98 </v>
          </cell>
          <cell r="C203" t="str">
            <v>SERVIÇO DE EMISSÃO DE ATESTADO DE SAÚDE OPERACIONAL - ASO E PCMSO</v>
          </cell>
          <cell r="D203" t="str">
            <v xml:space="preserve">2.201.900.000 ‐ OUTRAS DESPESAS DE PESSOAL </v>
          </cell>
          <cell r="E203" t="str">
            <v>V SAÚDE OCUPACIONAL LTDA – EPP (VIP SAÚDE)</v>
          </cell>
          <cell r="F203" t="str">
            <v>01.608.829/0001-34</v>
          </cell>
          <cell r="G203" t="str">
            <v>05/2021</v>
          </cell>
          <cell r="H203" t="str">
            <v>4º ADITIVO - CONTRATO
05/2021</v>
          </cell>
          <cell r="I203" t="str">
            <v>DIRCOM</v>
          </cell>
          <cell r="J203" t="str">
            <v>CODSMS</v>
          </cell>
          <cell r="K203" t="str">
            <v>12//03/2025</v>
          </cell>
          <cell r="L203" t="str">
            <v>Lei 13.303/2016 CONTRATAÇÃO DIRETA DISPENSA DE LICITAÇÃO</v>
          </cell>
          <cell r="M203">
            <v>46182</v>
          </cell>
          <cell r="N203">
            <v>6800</v>
          </cell>
          <cell r="O203" t="str">
            <v>EM EXECUÇÃO</v>
          </cell>
        </row>
        <row r="204">
          <cell r="A204">
            <v>6060</v>
          </cell>
          <cell r="B204" t="str">
            <v xml:space="preserve">50900.000593/2020-91 </v>
          </cell>
          <cell r="C204" t="str">
            <v>CONTRATAÇÃO DE EMPRESA ESPECIALIZADA EM SEGURANÇA DA INFORMAÇÃO PARA A PRESTAÇÃO DE SERVIÇO DO TIPO AUDITORIA EXTERNA DE SEGURANÇA (PENTEST) EM 01 APLICATIVO WEB (SISPORT), DESENVOLVIDO EM LINGUAGEM C#. VISANDO IDENTIFICAR AMEAÇAS E VULNERABILIDADES ATRAVÉS DA REALIZAÇÃO DE AÇÕES QUE SIMULEM ATAQUES DE REDE, SERVIDORES, APLICAÇÕES WEB E APLICATIVOS MOBILE (TESTE DE INTRUSÃO)</v>
          </cell>
          <cell r="D204" t="str">
            <v xml:space="preserve">2.205.900.000 - OUTROS SERVIÇOS DE TERCEIROS </v>
          </cell>
          <cell r="E204" t="str">
            <v>BESAFE BRASIL CONSULTORIA EM TI E GESTAO DE RISCOS</v>
          </cell>
          <cell r="F204" t="str">
            <v>22.414.960/0001-30</v>
          </cell>
          <cell r="G204" t="str">
            <v>06/2021</v>
          </cell>
          <cell r="I204" t="str">
            <v>DIEGEP</v>
          </cell>
          <cell r="J204" t="str">
            <v>CODTEI</v>
          </cell>
          <cell r="K204">
            <v>44291</v>
          </cell>
          <cell r="L204" t="str">
            <v>Lei 13.303/2016 CONTRATAÇÃO DIRETA DISPENSA DE LICITAÇÃO</v>
          </cell>
          <cell r="M204">
            <v>44495</v>
          </cell>
          <cell r="N204">
            <v>13000</v>
          </cell>
          <cell r="O204" t="str">
            <v>ENCERRADO</v>
          </cell>
        </row>
        <row r="205">
          <cell r="A205">
            <v>6070</v>
          </cell>
          <cell r="B205" t="str">
            <v>50900.000274/2021-66 20191101</v>
          </cell>
          <cell r="C205" t="str">
            <v>AQUISIÇÃO DE ELASTÔMEROS, DEFENSAS CILÍNDRICAS RADIAIS E ACESSÓRIOS PARA DEFENSAS PORTUÁRIAS - LOTE 01</v>
          </cell>
          <cell r="D205" t="str">
            <v>26.784.3005.12LM.0023 - CONSTRUÇÃO DE TERMINAL DE CONTEINER NO PORTO DE FORTALEZA  / 26.784.3005.147E.0023 - ADEQUAÇÃO DE INSTALAÇÕES DE PROTEÇÃO À ATRACAÇÃO E OPERAÇÃO DE NAVIOS, NO PORTO DE FORTALEZA</v>
          </cell>
          <cell r="E205" t="str">
            <v>DAS INDUSTRIAL COMÉRCIO E SERVIÇOS E MÁQUINAS</v>
          </cell>
          <cell r="F205" t="str">
            <v>33.180.170/0001-54</v>
          </cell>
          <cell r="G205" t="str">
            <v>07/2021</v>
          </cell>
          <cell r="I205" t="str">
            <v>DIAFIN</v>
          </cell>
          <cell r="J205" t="str">
            <v>CODINF</v>
          </cell>
          <cell r="K205">
            <v>44306</v>
          </cell>
          <cell r="L205" t="str">
            <v>Lei 13.303/2016 
PE - 023/2020</v>
          </cell>
          <cell r="M205">
            <v>44683</v>
          </cell>
          <cell r="N205">
            <v>2138399</v>
          </cell>
          <cell r="O205" t="str">
            <v>ENCERRADO</v>
          </cell>
        </row>
        <row r="206">
          <cell r="A206">
            <v>6080</v>
          </cell>
          <cell r="B206" t="str">
            <v xml:space="preserve">50900.000577/2020-06 </v>
          </cell>
          <cell r="C206" t="str">
            <v>CONTRATAÇÃO DE EMPRESA PARA INTEGRAR O PONTO ELETRÔNICO E O SISTEMA DE FOLHA DE PAGAMENTO DA COMPANHIA DOCAS DO CEARÁ</v>
          </cell>
          <cell r="D206" t="str">
            <v xml:space="preserve">2.205.900.000 - OUTROS SERVIÇOS DE TERCEIROS </v>
          </cell>
          <cell r="E206" t="str">
            <v>FORTES TECNOLOGIA EM SISTEMAS LTDA</v>
          </cell>
          <cell r="F206" t="str">
            <v>63.542.443/0001-24</v>
          </cell>
          <cell r="G206" t="str">
            <v>08/2021</v>
          </cell>
          <cell r="I206" t="str">
            <v>DIAFIN</v>
          </cell>
          <cell r="J206" t="str">
            <v>CODREH</v>
          </cell>
          <cell r="K206">
            <v>44323</v>
          </cell>
          <cell r="L206" t="str">
            <v>Lei 13.303/2016 INEXIGIBILIDADE DE LICITAÇÃO</v>
          </cell>
          <cell r="M206">
            <v>44700</v>
          </cell>
          <cell r="N206">
            <v>4632</v>
          </cell>
          <cell r="O206" t="str">
            <v>ENCERRADO</v>
          </cell>
        </row>
        <row r="207">
          <cell r="A207">
            <v>6081</v>
          </cell>
          <cell r="B207" t="str">
            <v xml:space="preserve">50900.000577/2020-06 </v>
          </cell>
          <cell r="C207" t="str">
            <v>CONTRATAÇÃO DE EMPRESA PARA INTEGRAR O PONTO ELETRÔNICO E O SISTEMA DE FOLHA DE PAGAMENTO DA COMPANHIA DOCAS DO CEARÁ</v>
          </cell>
          <cell r="D207" t="str">
            <v xml:space="preserve">2.205.900.000 - OUTROS SERVIÇOS DE TERCEIROS </v>
          </cell>
          <cell r="E207" t="str">
            <v>FORTES TECNOLOGIA EM SISTEMAS LTDA</v>
          </cell>
          <cell r="F207" t="str">
            <v>63.542.443/0001-24</v>
          </cell>
          <cell r="G207" t="str">
            <v>08/2021</v>
          </cell>
          <cell r="H207" t="str">
            <v>1º ADITIVO AO CONTRATO
08/2021</v>
          </cell>
          <cell r="I207" t="str">
            <v>DIAFIN</v>
          </cell>
          <cell r="J207" t="str">
            <v>CODREH</v>
          </cell>
          <cell r="K207">
            <v>44694</v>
          </cell>
          <cell r="L207" t="str">
            <v>Lei 13.303/2016 INEXIGIBILIDADE DE LICITAÇÃO</v>
          </cell>
          <cell r="M207">
            <v>45065</v>
          </cell>
          <cell r="N207">
            <v>4632</v>
          </cell>
          <cell r="O207" t="str">
            <v>ENCERRADO</v>
          </cell>
        </row>
        <row r="208">
          <cell r="A208">
            <v>6082</v>
          </cell>
          <cell r="B208" t="str">
            <v xml:space="preserve">50900.000577/2020-06 </v>
          </cell>
          <cell r="C208" t="str">
            <v>CONTRATAÇÃO DE EMPRESA PARA INTEGRAR O PONTO ELETRÔNICO E O SISTEMA DE FOLHA DE PAGAMENTO DA COMPANHIA DOCAS DO CEARÁ</v>
          </cell>
          <cell r="D208" t="str">
            <v xml:space="preserve">2.205.900.000 - OUTROS SERVIÇOS DE TERCEIROS </v>
          </cell>
          <cell r="E208" t="str">
            <v>FORTES TECNOLOGIA EM SISTEMAS LTDA</v>
          </cell>
          <cell r="F208" t="str">
            <v>63.542.443/0001-24</v>
          </cell>
          <cell r="G208" t="str">
            <v>08/2021</v>
          </cell>
          <cell r="H208" t="str">
            <v>2º ADITIVO AO CONTRATO
08/2021</v>
          </cell>
          <cell r="I208" t="str">
            <v>DIAFIN</v>
          </cell>
          <cell r="J208" t="str">
            <v>CODREH</v>
          </cell>
          <cell r="K208">
            <v>44998</v>
          </cell>
          <cell r="L208" t="str">
            <v>Lei 13.303/2016 INEXIGIBILIDADE DE LICITAÇÃO</v>
          </cell>
          <cell r="M208">
            <v>45431</v>
          </cell>
          <cell r="N208">
            <v>5311.09</v>
          </cell>
          <cell r="O208" t="str">
            <v>ENCERRADO</v>
          </cell>
        </row>
        <row r="209">
          <cell r="A209">
            <v>6083</v>
          </cell>
          <cell r="B209" t="str">
            <v xml:space="preserve">50900.000577/2020-06 </v>
          </cell>
          <cell r="C209" t="str">
            <v>CONTRATAÇÃO DE EMPRESA PARA INTEGRAR O PONTO ELETRÔNICO E O SISTEMA DE FOLHA DE PAGAMENTO DA COMPANHIA DOCAS DO CEARÁ</v>
          </cell>
          <cell r="D209" t="str">
            <v xml:space="preserve">2.205.900.000 - OUTROS SERVIÇOS DE TERCEIROS </v>
          </cell>
          <cell r="E209" t="str">
            <v>FORTES TECNOLOGIA EM SISTEMAS LTDA</v>
          </cell>
          <cell r="F209" t="str">
            <v>63.542.443/0001-24</v>
          </cell>
          <cell r="G209" t="str">
            <v>08/2021</v>
          </cell>
          <cell r="H209" t="str">
            <v>3º ADITIVO AO CONTRATO
08/2021</v>
          </cell>
          <cell r="I209" t="str">
            <v>DIAFIN</v>
          </cell>
          <cell r="J209" t="str">
            <v>CODREH</v>
          </cell>
          <cell r="K209">
            <v>45432</v>
          </cell>
          <cell r="L209" t="str">
            <v>Lei 13.303/2016 INEXIGIBILIDADE DE LICITAÇÃO</v>
          </cell>
          <cell r="M209">
            <v>45797</v>
          </cell>
          <cell r="N209">
            <v>5311.09</v>
          </cell>
          <cell r="O209" t="str">
            <v>ENCERRADO</v>
          </cell>
        </row>
        <row r="210">
          <cell r="A210">
            <v>6084</v>
          </cell>
          <cell r="B210" t="str">
            <v xml:space="preserve">50900.000577/2020-06 </v>
          </cell>
          <cell r="C210" t="str">
            <v>CONTRATAÇÃO DE EMPRESA PARA INTEGRAR O PONTO ELETRÔNICO E O SISTEMA DE FOLHA DE PAGAMENTO DA COMPANHIA DOCAS DO CEARÁ</v>
          </cell>
          <cell r="D210" t="str">
            <v xml:space="preserve">2.205.900.000 - OUTROS SERVIÇOS DE TERCEIROS </v>
          </cell>
          <cell r="E210" t="str">
            <v>FORTES TECNOLOGIA EM SISTEMAS LTDA</v>
          </cell>
          <cell r="F210" t="str">
            <v>63.542.443/0001-24</v>
          </cell>
          <cell r="G210" t="str">
            <v>08/2021</v>
          </cell>
          <cell r="H210" t="str">
            <v>4º ADITIVO AO CONTRATO
08/2021</v>
          </cell>
          <cell r="I210" t="str">
            <v>DIAFIN</v>
          </cell>
          <cell r="J210" t="str">
            <v>CODREH</v>
          </cell>
          <cell r="K210">
            <v>45694</v>
          </cell>
          <cell r="L210" t="str">
            <v>Lei 13.303/2016 INEXIGIBILIDADE DE LICITAÇÃO</v>
          </cell>
          <cell r="M210">
            <v>46162</v>
          </cell>
          <cell r="N210">
            <v>5311.09</v>
          </cell>
          <cell r="O210" t="str">
            <v>EM EXECUÇÃO</v>
          </cell>
        </row>
        <row r="211">
          <cell r="A211">
            <v>6090</v>
          </cell>
          <cell r="B211" t="str">
            <v xml:space="preserve">50900.000268/2021-17 </v>
          </cell>
          <cell r="C211" t="str">
            <v>CONTRATAÇÃO DE EQUIPAMENTOS DE PROTEÇÃO INDIVIDUAL EPI - LOTE 05 AQUISIÇÃO DE LUVAS E CAPACETES DE SEGURANÇA</v>
          </cell>
          <cell r="D211" t="str">
            <v xml:space="preserve">2.204.039.000 - DEMAIS </v>
          </cell>
          <cell r="E211" t="str">
            <v>AMDA SECURITY IMPORTADORA LTDA EPP</v>
          </cell>
          <cell r="F211" t="str">
            <v>14.793.395/0001-31</v>
          </cell>
          <cell r="G211" t="str">
            <v>09/2021</v>
          </cell>
          <cell r="I211" t="str">
            <v>DIRCOM</v>
          </cell>
          <cell r="J211" t="str">
            <v>CODSMS</v>
          </cell>
          <cell r="K211">
            <v>44329</v>
          </cell>
          <cell r="L211" t="str">
            <v>Lei nº 13.303/2016
PE 18/2020</v>
          </cell>
          <cell r="M211">
            <v>44792</v>
          </cell>
          <cell r="N211">
            <v>2650</v>
          </cell>
          <cell r="O211" t="str">
            <v>ENCERRADO</v>
          </cell>
        </row>
        <row r="212">
          <cell r="A212">
            <v>6100</v>
          </cell>
          <cell r="B212" t="str">
            <v>50900.000302/2021-45 20200306</v>
          </cell>
          <cell r="C212" t="str">
            <v>PRESTAÇÃO DE SERVIÇOS DE COLETA, TRATAMENTO E TRANSPORTE, COM DESTINAÇÃO FINAL DE RESÍDUOS DA CDC</v>
          </cell>
          <cell r="D212" t="str">
            <v xml:space="preserve">2.205.900.000 - OUTROS SERVIÇOS DE TERCEIROS </v>
          </cell>
          <cell r="E212" t="str">
            <v>BRASLIMP TRANSPORTES
 ESPECIALIZADOS LTDA</v>
          </cell>
          <cell r="F212" t="str">
            <v>12.216.990/0001-89</v>
          </cell>
          <cell r="G212" t="str">
            <v>10/2021</v>
          </cell>
          <cell r="I212" t="str">
            <v>DIAFIN</v>
          </cell>
          <cell r="J212" t="str">
            <v>COADMI</v>
          </cell>
          <cell r="K212">
            <v>44344</v>
          </cell>
          <cell r="L212" t="str">
            <v>Lei nº 13.303/2016
PE 05/2021</v>
          </cell>
          <cell r="M212">
            <v>44740</v>
          </cell>
          <cell r="N212">
            <v>99449.97</v>
          </cell>
          <cell r="O212" t="str">
            <v>ENCERRADO</v>
          </cell>
        </row>
        <row r="213">
          <cell r="A213">
            <v>6101</v>
          </cell>
          <cell r="B213" t="str">
            <v>50900.000302/2021-45 20200306</v>
          </cell>
          <cell r="C213" t="str">
            <v>PRESTAÇÃO DE SERVIÇOS DE COLETA, TRATAMENTO E TRANSPORTE, COM DESTINAÇÃO FINAL DE RESÍDUOS DA CDC</v>
          </cell>
          <cell r="D213" t="str">
            <v xml:space="preserve">2.205.900.000 - OUTROS SERVIÇOS DE TERCEIROS </v>
          </cell>
          <cell r="E213" t="str">
            <v>BRASLIMP TRANSPORTES
 ESPECIALIZADOS LTDA</v>
          </cell>
          <cell r="F213" t="str">
            <v>12.216.990/0001-89</v>
          </cell>
          <cell r="G213" t="str">
            <v>10/2021</v>
          </cell>
          <cell r="H213" t="str">
            <v>1º ADITIVO AO CONTRATO
010/2021</v>
          </cell>
          <cell r="I213" t="str">
            <v>DIAFIN</v>
          </cell>
          <cell r="J213" t="str">
            <v>COADMI</v>
          </cell>
          <cell r="K213">
            <v>44740</v>
          </cell>
          <cell r="L213" t="str">
            <v>Lei nº 13.303/2016
PE 05/2021</v>
          </cell>
          <cell r="M213">
            <v>45105</v>
          </cell>
          <cell r="N213">
            <v>99449.97</v>
          </cell>
          <cell r="O213" t="str">
            <v>ENCERRADO</v>
          </cell>
        </row>
        <row r="214">
          <cell r="A214">
            <v>6102</v>
          </cell>
          <cell r="B214" t="str">
            <v>50900.000302/2021-45 20200306</v>
          </cell>
          <cell r="C214" t="str">
            <v>PRESTAÇÃO DE SERVIÇOS DE COLETA, TRATAMENTO E TRANSPORTE, COM DESTINAÇÃO FINAL DE RESÍDUOS DA CDC</v>
          </cell>
          <cell r="D214" t="str">
            <v xml:space="preserve">2.205.900.000 - OUTROS SERVIÇOS DE TERCEIROS </v>
          </cell>
          <cell r="E214" t="str">
            <v>BRASLIMP TRANSPORTES
 ESPECIALIZADOS LTDA</v>
          </cell>
          <cell r="F214" t="str">
            <v>12.216.990/0001-89</v>
          </cell>
          <cell r="G214" t="str">
            <v>10/2021</v>
          </cell>
          <cell r="H214" t="str">
            <v>2º ADITIVO AO CONTRATO
010/2021</v>
          </cell>
          <cell r="I214" t="str">
            <v>DIAFIN</v>
          </cell>
          <cell r="J214" t="str">
            <v>COADMI</v>
          </cell>
          <cell r="K214">
            <v>45105</v>
          </cell>
          <cell r="L214" t="str">
            <v>Lei nº 13.303/2016
PE 05/2021</v>
          </cell>
          <cell r="M214">
            <v>45471</v>
          </cell>
          <cell r="N214">
            <v>112716.47</v>
          </cell>
          <cell r="O214" t="str">
            <v>ENCERRADO</v>
          </cell>
        </row>
        <row r="215">
          <cell r="A215">
            <v>6103</v>
          </cell>
          <cell r="B215" t="str">
            <v>50900.000302/2021-45 20200306</v>
          </cell>
          <cell r="C215" t="str">
            <v>PRESTAÇÃO DE SERVIÇOS DE COLETA, TRATAMENTO E TRANSPORTE, COM DESTINAÇÃO FINAL DE RESÍDUOS DA CDC</v>
          </cell>
          <cell r="D215" t="str">
            <v xml:space="preserve">2.205.900.000 - OUTROS SERVIÇOS DE TERCEIROS </v>
          </cell>
          <cell r="E215" t="str">
            <v>BRASLIMP TRANSPORTES
 ESPECIALIZADOS LTDA</v>
          </cell>
          <cell r="F215" t="str">
            <v>12.216.990/0001-89</v>
          </cell>
          <cell r="G215" t="str">
            <v>10/2021</v>
          </cell>
          <cell r="H215" t="str">
            <v>3º ADITIVO AO CONTRATO
010/2021</v>
          </cell>
          <cell r="I215" t="str">
            <v>DIAFIN</v>
          </cell>
          <cell r="J215" t="str">
            <v>COADMI</v>
          </cell>
          <cell r="K215">
            <v>45396</v>
          </cell>
          <cell r="L215" t="str">
            <v>Lei nº 13.303/2016
PE 05/2021</v>
          </cell>
          <cell r="M215">
            <v>45471</v>
          </cell>
          <cell r="N215">
            <v>140895.59</v>
          </cell>
          <cell r="O215" t="str">
            <v>ENCERRADO</v>
          </cell>
        </row>
        <row r="216">
          <cell r="A216">
            <v>6104</v>
          </cell>
          <cell r="B216" t="str">
            <v>50900.000302/2021-45 20200306</v>
          </cell>
          <cell r="C216" t="str">
            <v>PRESTAÇÃO DE SERVIÇOS DE COLETA, TRATAMENTO E TRANSPORTE, COM DESTINAÇÃO FINAL DE RESÍDUOS DA CDC</v>
          </cell>
          <cell r="D216" t="str">
            <v xml:space="preserve">2.205.900.000 - OUTROS SERVIÇOS DE TERCEIROS </v>
          </cell>
          <cell r="E216" t="str">
            <v>BRASLIMP TRANSPORTES
 ESPECIALIZADOS LTDA</v>
          </cell>
          <cell r="F216" t="str">
            <v>12.216.990/0001-89</v>
          </cell>
          <cell r="G216" t="str">
            <v>10/2021</v>
          </cell>
          <cell r="H216" t="str">
            <v>4º ADITIVO AO CONTRATO
010/2021</v>
          </cell>
          <cell r="I216" t="str">
            <v>DIAFIN</v>
          </cell>
          <cell r="J216" t="str">
            <v>COADMI</v>
          </cell>
          <cell r="K216">
            <v>45469</v>
          </cell>
          <cell r="L216" t="str">
            <v>Lei nº 13.303/2016
PE 05/2021</v>
          </cell>
          <cell r="M216">
            <v>45837</v>
          </cell>
          <cell r="N216">
            <v>146195.07</v>
          </cell>
          <cell r="O216" t="str">
            <v>ENCERRADO</v>
          </cell>
        </row>
        <row r="217">
          <cell r="A217">
            <v>6110</v>
          </cell>
          <cell r="B217" t="str">
            <v>50900.000274/2021-66 20191101</v>
          </cell>
          <cell r="C217" t="str">
            <v>AQUISIÇÃO DE ACESSÓRIOS PARA DEFENSAS PORTUÁRIAS - LOTES 02, 03 E 04</v>
          </cell>
          <cell r="D217" t="str">
            <v>26.784.3005.12LM.0023 - CONSTRUÇÃO DE TERMINAL DE CONTEINER NO PORTO DE FORTALEZA</v>
          </cell>
          <cell r="E217" t="str">
            <v>DAS INDUSTRIAL COMÉRCIO E SERVIÇOS E MÁQUINAS</v>
          </cell>
          <cell r="F217" t="str">
            <v>33.180.170/0001-54</v>
          </cell>
          <cell r="G217" t="str">
            <v>11/2021</v>
          </cell>
          <cell r="I217" t="str">
            <v>DIEGEP</v>
          </cell>
          <cell r="J217" t="str">
            <v>CODINF</v>
          </cell>
          <cell r="K217">
            <v>44365</v>
          </cell>
          <cell r="L217" t="str">
            <v>Lei nº 13.303/2016
PE 23/2020</v>
          </cell>
          <cell r="M217">
            <v>44741</v>
          </cell>
          <cell r="N217">
            <v>600400</v>
          </cell>
          <cell r="O217" t="str">
            <v>ENCERRADO</v>
          </cell>
        </row>
        <row r="218">
          <cell r="A218">
            <v>6120</v>
          </cell>
          <cell r="B218" t="str">
            <v>50900.000235/2021-69 20190905</v>
          </cell>
          <cell r="C218" t="str">
            <v>LOTE 02 (CORRENTES PARA FUNDEIOS DE BOIAS), DO PREGÃO ELETRÔNICO Nº 006/2021, OBJETO CONSISTE NA AQUISIÇÃO, POR DEMANDA, DE MATERIAIS DOS SINAIS FIXOS E FLUTUANTES DE ACESSO AO PORTO DE FORTALEZA - SINALIZAÇÃO NÁUTICA.</v>
          </cell>
          <cell r="D218" t="str">
            <v>26.784.3005.147E.0023 - ADEQUAÇÃO DE INSTALAÇÕES DE PROTEÇÃO À ATRACAÇÃO E OPERAÇÃO DE NAVIOS, NO PORTO DE FORTALEZA</v>
          </cell>
          <cell r="E218" t="str">
            <v>COPABO INFRA-ESTRUTURA MARÍTIMA LTDA</v>
          </cell>
          <cell r="F218" t="str">
            <v>02.406.691/0001-53</v>
          </cell>
          <cell r="G218" t="str">
            <v>012/2021</v>
          </cell>
          <cell r="I218" t="str">
            <v>DIEGEP</v>
          </cell>
          <cell r="J218" t="str">
            <v>CODINF</v>
          </cell>
          <cell r="K218">
            <v>44372</v>
          </cell>
          <cell r="L218" t="str">
            <v>Lei nº 13.303/2016
PE 06/2021</v>
          </cell>
          <cell r="M218">
            <v>44763</v>
          </cell>
          <cell r="N218">
            <v>200000</v>
          </cell>
          <cell r="O218" t="str">
            <v>ENCERRADO</v>
          </cell>
        </row>
        <row r="219">
          <cell r="A219">
            <v>6121</v>
          </cell>
          <cell r="B219" t="str">
            <v>50900.000235/2021-69 20190905</v>
          </cell>
          <cell r="C219" t="str">
            <v>LOTE 02 (CORRENTES PARA FUNDEIOS DE BOIAS), DO PREGÃO ELETRÔNICO Nº 006/2021, OBJETO CONSISTE NA AQUISIÇÃO, POR DEMANDA, DE MATERIAIS DOS SINAIS FIXOS E FLUTUANTES DE ACESSO AO PORTO DE FORTALEZA - SINALIZAÇÃO NÁUTICA.</v>
          </cell>
          <cell r="D219" t="str">
            <v>26.784.3005.147E.0023 - ADEQUAÇÃO DE INSTALAÇÕES DE PROTEÇÃO À ATRACAÇÃO E OPERAÇÃO DE NAVIOS, NO PORTO DE FORTALEZA</v>
          </cell>
          <cell r="E219" t="str">
            <v>COPABO INFRA-ESTRUTURA MARÍTIMA LTDA</v>
          </cell>
          <cell r="F219" t="str">
            <v>02.406.691/0001-53</v>
          </cell>
          <cell r="G219" t="str">
            <v>012/2021</v>
          </cell>
          <cell r="H219" t="str">
            <v>1º ADITIVO AO CONTRATO
012/2021</v>
          </cell>
          <cell r="I219" t="str">
            <v>DIEGEP</v>
          </cell>
          <cell r="J219" t="str">
            <v>CODINF</v>
          </cell>
          <cell r="K219">
            <v>44757</v>
          </cell>
          <cell r="L219" t="str">
            <v>Lei nº 13.303/2016
PE 06/2021</v>
          </cell>
          <cell r="M219">
            <v>45128</v>
          </cell>
          <cell r="N219">
            <v>200000</v>
          </cell>
          <cell r="O219" t="str">
            <v>ENCERRADO</v>
          </cell>
        </row>
        <row r="220">
          <cell r="A220">
            <v>6130</v>
          </cell>
          <cell r="B220" t="str">
            <v>50900.000478/2021-05</v>
          </cell>
          <cell r="C220" t="str">
            <v>PRESTAÇÃO DE SERVIÇOS DE IEILOEIRO OFICIAL PARA AVALIAÇÃO E ALIENAÇÃO DE BENS MOVEIS INSERVÍVEIS DE PROPRIEDADE DA COMPANHIA DOCAS DO CEARÁ</v>
          </cell>
          <cell r="D220" t="str">
            <v>-</v>
          </cell>
          <cell r="E220" t="str">
            <v xml:space="preserve">DANIELA DE SOUZA CASTELO </v>
          </cell>
          <cell r="F220" t="str">
            <v>017.781.153-65</v>
          </cell>
          <cell r="G220" t="str">
            <v>13/2021</v>
          </cell>
          <cell r="I220" t="str">
            <v>DIAFIN</v>
          </cell>
          <cell r="J220" t="str">
            <v>COADMI</v>
          </cell>
          <cell r="K220">
            <v>44379</v>
          </cell>
          <cell r="L220" t="str">
            <v>Lei nº 13.303/2016
PE 03/2021</v>
          </cell>
          <cell r="M220">
            <v>44693</v>
          </cell>
          <cell r="N220">
            <v>0</v>
          </cell>
          <cell r="O220" t="str">
            <v>ENCERRADO</v>
          </cell>
        </row>
        <row r="221">
          <cell r="A221">
            <v>6140</v>
          </cell>
          <cell r="B221" t="str">
            <v xml:space="preserve">50900.000314/2021-70 </v>
          </cell>
          <cell r="C221" t="str">
            <v>CONTRATAÇÃO EMERGENCIAL DE EMPRESA ESPECIALIZADA PARA SERVIÇOS DE MANUTENÇÃO ELÉTRICA E MECÂNICA DO PORTO DE FORTALEZA</v>
          </cell>
          <cell r="D221" t="str">
            <v xml:space="preserve">2.205.900.000 - OUTROS SERVIÇOS DE TERCEIROS </v>
          </cell>
          <cell r="E221" t="str">
            <v>NORMATEL ENGENHARIA LTDA</v>
          </cell>
          <cell r="F221" t="str">
            <v>05.353.545/0001-03</v>
          </cell>
          <cell r="G221" t="str">
            <v>14/2021</v>
          </cell>
          <cell r="I221" t="str">
            <v>DIEGEP</v>
          </cell>
          <cell r="J221" t="str">
            <v>CODINF</v>
          </cell>
          <cell r="K221">
            <v>44376</v>
          </cell>
          <cell r="L221" t="str">
            <v xml:space="preserve">Lei 13.303/2016 DISPENSA DE LICITAÇÃO - EMERGENCIAL </v>
          </cell>
          <cell r="M221">
            <v>44565</v>
          </cell>
          <cell r="N221">
            <v>2154766.71</v>
          </cell>
          <cell r="O221" t="str">
            <v>ENCERRADO</v>
          </cell>
        </row>
        <row r="222">
          <cell r="A222">
            <v>6141</v>
          </cell>
          <cell r="B222" t="str">
            <v>50900.000314/2021-70</v>
          </cell>
          <cell r="C222" t="str">
            <v>PRESTAÇÃO DE SERVIÇOS DE MANUTENÇÃO ELÉTRICA E MECÂNICA DO PORTO DE FORTALEZA</v>
          </cell>
          <cell r="D222" t="str">
            <v xml:space="preserve">2.205.900.000 - OUTROS SERVIÇOS DE TERCEIROS </v>
          </cell>
          <cell r="E222" t="str">
            <v>NORMATEL ENGENHARIA LTDA</v>
          </cell>
          <cell r="F222" t="str">
            <v>05.353.545/0001-03</v>
          </cell>
          <cell r="G222" t="str">
            <v>14/2021</v>
          </cell>
          <cell r="H222" t="str">
            <v>1º ADITIVO AO CONTRATO
014/2021</v>
          </cell>
          <cell r="I222" t="str">
            <v>DIEGEP</v>
          </cell>
          <cell r="J222" t="str">
            <v>CODINF</v>
          </cell>
          <cell r="K222">
            <v>44491</v>
          </cell>
          <cell r="L222" t="str">
            <v xml:space="preserve">Lei 13.303/2016 DISPENSA DE LICITAÇÃO - EMERGENCIAL </v>
          </cell>
          <cell r="M222">
            <v>44565</v>
          </cell>
          <cell r="N222">
            <v>2106270.58</v>
          </cell>
          <cell r="O222" t="str">
            <v>ENCERRADO</v>
          </cell>
        </row>
        <row r="223">
          <cell r="A223">
            <v>6150</v>
          </cell>
          <cell r="B223" t="str">
            <v xml:space="preserve">50900.000405/2021-13 </v>
          </cell>
          <cell r="C223" t="str">
            <v>FORNECIMENTO DE DISJUNTOR PARA O CUBÍCULO DE ENTRADA DE ENERGIA DO TMP</v>
          </cell>
          <cell r="D223" t="str">
            <v>26.122.0035.4101.0023 - MANUTENÇÃO E ADEQUAÇÃO DE BENS IMÓVEIS</v>
          </cell>
          <cell r="E223" t="str">
            <v>SV COMERCIAL DE MATERIAL ELÉTRICO LTDA</v>
          </cell>
          <cell r="F223" t="str">
            <v>35.088.657/0001-37</v>
          </cell>
          <cell r="G223" t="str">
            <v>015/2021</v>
          </cell>
          <cell r="I223" t="str">
            <v>DIEGEP</v>
          </cell>
          <cell r="J223" t="str">
            <v>CODINF</v>
          </cell>
          <cell r="K223">
            <v>44379</v>
          </cell>
          <cell r="L223" t="str">
            <v xml:space="preserve">Lei 13.303/2016 DISPENSA DE LICITAÇÃO - EMERGENCIAL </v>
          </cell>
          <cell r="M223">
            <v>44568</v>
          </cell>
          <cell r="N223">
            <v>47000</v>
          </cell>
          <cell r="O223" t="str">
            <v>ENCERRADO</v>
          </cell>
        </row>
        <row r="224">
          <cell r="A224">
            <v>6160</v>
          </cell>
          <cell r="B224" t="str">
            <v xml:space="preserve">50900.000303/2021-90 </v>
          </cell>
          <cell r="C224" t="str">
            <v>CONTRATAÇÃO EMERGENCIAL DE EMPRESA ESPECIALIZADA NA PRESTAÇÃO DE SERVIÇO DE LIMPEZA E DESINFECÇÃO DOS RESERVATÓRIOS (CAIXAS D’ÁGUA, CISTERNAS E BEBEDOUROS), COM O FORNECIMENTO DE MÃO DE OBRA, EQUIPAMENTOS E INSUMOS</v>
          </cell>
          <cell r="D224" t="str">
            <v xml:space="preserve">2.205.900.000 - OUTROS SERVIÇOS DE TERCEIROS </v>
          </cell>
          <cell r="E224" t="str">
            <v>INOVE MANEJO AMBIENTAL LTDA</v>
          </cell>
          <cell r="F224" t="str">
            <v>31.772.883/0001-81</v>
          </cell>
          <cell r="G224" t="str">
            <v>016/2021</v>
          </cell>
          <cell r="I224" t="str">
            <v>DIRCOM</v>
          </cell>
          <cell r="J224" t="str">
            <v>CODSMS</v>
          </cell>
          <cell r="K224">
            <v>44432</v>
          </cell>
          <cell r="L224" t="str">
            <v xml:space="preserve">Lei 13.303/2016 DISPENSA DE LICITAÇÃO - EMERGENCIAL </v>
          </cell>
          <cell r="M224">
            <v>44448</v>
          </cell>
          <cell r="N224">
            <v>9900</v>
          </cell>
          <cell r="O224" t="str">
            <v>ENCERRADO</v>
          </cell>
        </row>
        <row r="225">
          <cell r="A225">
            <v>6161</v>
          </cell>
          <cell r="B225" t="str">
            <v>50900.000303/2021-90</v>
          </cell>
          <cell r="C225" t="str">
            <v>CONTRATAÇÃO EMERGENCIAL DE EMPRESA ESPECIALIZADA NA PRESTAÇÃO DE SERVIÇO DE LIMPEZA E DESINFECÇÃO DOS RESERVATÓRIOS (CAIXAS D’ÁGUA, CISTERNAS E BEBEDOUROS), COM O FORNECIMENTO DE MÃO DE OBRA, EQUIPAMENTOS E INSUMOS</v>
          </cell>
          <cell r="D225" t="str">
            <v xml:space="preserve">2.205.900.000 - OUTROS SERVIÇOS DE TERCEIROS </v>
          </cell>
          <cell r="E225" t="str">
            <v>INOVE MANEJO AMBIENTAL LTDA</v>
          </cell>
          <cell r="F225" t="str">
            <v>31.772.883/0001-81</v>
          </cell>
          <cell r="G225" t="str">
            <v>016/2021</v>
          </cell>
          <cell r="H225" t="str">
            <v xml:space="preserve">1º ADITIVO DE CONTRATO 16/2021
</v>
          </cell>
          <cell r="I225" t="str">
            <v>DIRCOM</v>
          </cell>
          <cell r="J225" t="str">
            <v>CODSMS</v>
          </cell>
          <cell r="K225">
            <v>44448</v>
          </cell>
          <cell r="L225" t="str">
            <v xml:space="preserve">Lei 13.303/2016 DISPENSA DE LICITAÇÃO - EMERGENCIAL </v>
          </cell>
          <cell r="M225">
            <v>44463</v>
          </cell>
          <cell r="N225">
            <v>9900</v>
          </cell>
          <cell r="O225" t="str">
            <v>ENCERRADO</v>
          </cell>
        </row>
        <row r="226">
          <cell r="A226">
            <v>6180</v>
          </cell>
          <cell r="B226" t="str">
            <v>20197012 50900.000543/2021-94</v>
          </cell>
          <cell r="C226" t="str">
            <v>SOLUÇÃO DE PROTEÇÃO DE REDE COM CARACTERÍSTICAS DE NEXT GENERATION FIREWALL (NGFW) PARA SEGURANÇA DA INFORMAÇÃO PERIMETRAL E PROTEÇÃO DE ENDPOINT - LOTE 01</v>
          </cell>
          <cell r="D226" t="str">
            <v xml:space="preserve">2.205.900.000 - OUTROS SERVIÇOS DE TERCEIROS </v>
          </cell>
          <cell r="E226" t="str">
            <v>TRUST CONTROL - SEGURANCA EM TECNOLOGIA DA INFORMACAO LTDA</v>
          </cell>
          <cell r="F226" t="str">
            <v>11.061.153/0001-65</v>
          </cell>
          <cell r="G226" t="str">
            <v>018/2021</v>
          </cell>
          <cell r="I226" t="str">
            <v>DIEGEP</v>
          </cell>
          <cell r="J226" t="str">
            <v xml:space="preserve">CODTEI </v>
          </cell>
          <cell r="K226">
            <v>44406</v>
          </cell>
          <cell r="L226" t="str">
            <v>Lei nº 13.303/2016
PE 04/2021</v>
          </cell>
          <cell r="M226">
            <v>46232</v>
          </cell>
          <cell r="N226">
            <v>706400</v>
          </cell>
          <cell r="O226" t="str">
            <v>EM EXECUÇÃO</v>
          </cell>
        </row>
        <row r="227">
          <cell r="A227">
            <v>6190</v>
          </cell>
          <cell r="B227" t="str">
            <v xml:space="preserve">50900.000521/2020-43 </v>
          </cell>
          <cell r="C227" t="str">
            <v>SERVIÇO DE PROTEÇÃO AO CRÉDITO</v>
          </cell>
          <cell r="D227" t="str">
            <v xml:space="preserve">2.205.900.000 - OUTROS SERVIÇOS DE TERCEIROS </v>
          </cell>
          <cell r="E227" t="str">
            <v>PREVINITY SOLUCOES INTELIGENTES EM INFORMACAO LTDA</v>
          </cell>
          <cell r="F227" t="str">
            <v>07.166.940/0001-02</v>
          </cell>
          <cell r="G227" t="str">
            <v>019/2021</v>
          </cell>
          <cell r="I227" t="str">
            <v>DIAFIN</v>
          </cell>
          <cell r="J227" t="str">
            <v>CODFIN</v>
          </cell>
          <cell r="K227">
            <v>44412</v>
          </cell>
          <cell r="L227" t="str">
            <v>Lei 13.303/2016 CONTRATAÇÃO DIRETA DISPENSA DE LICITAÇÃO</v>
          </cell>
          <cell r="M227">
            <v>44777</v>
          </cell>
          <cell r="N227">
            <v>4015.2</v>
          </cell>
          <cell r="O227" t="str">
            <v>ENCERRADO</v>
          </cell>
        </row>
        <row r="228">
          <cell r="A228">
            <v>6200</v>
          </cell>
          <cell r="B228" t="str">
            <v>50900.000191/2021-77</v>
          </cell>
          <cell r="C228" t="str">
            <v>PARTICIPAÇÃO DA CDC NO BRASIL EXPORT 2021 – FÓRUM NACIONAL DE LOGÍSTICA E INFRAESTRUTURA PORTUÁRIA.</v>
          </cell>
          <cell r="D228" t="str">
            <v xml:space="preserve">2.205.050.200 - PUBLICIDADE MERCADOLÓGICA </v>
          </cell>
          <cell r="E228" t="str">
            <v>CENTRO DE ESTUDOS EM LOGÍSTICA,TRANSPORTES E COMÉRCIO EXTERIOR DO BRASIL EXPORT - C.E.B.E. LTDA.</v>
          </cell>
          <cell r="F228" t="str">
            <v>40.435.738/0001-04</v>
          </cell>
          <cell r="G228" t="str">
            <v>20/2021</v>
          </cell>
          <cell r="I228" t="str">
            <v>DIRCOM</v>
          </cell>
          <cell r="J228" t="str">
            <v>CODSMS</v>
          </cell>
          <cell r="K228">
            <v>44406</v>
          </cell>
          <cell r="L228" t="str">
            <v>Lei 13.303/2016 INEXIGIBILIDADE DE LICITAÇÃO</v>
          </cell>
          <cell r="M228">
            <v>44550</v>
          </cell>
          <cell r="N228">
            <v>62000</v>
          </cell>
          <cell r="O228" t="str">
            <v>ENCERRADO</v>
          </cell>
        </row>
        <row r="229">
          <cell r="A229">
            <v>6210</v>
          </cell>
          <cell r="B229" t="str">
            <v xml:space="preserve">50900.000377/2021-26 </v>
          </cell>
          <cell r="C229" t="str">
            <v>Contratação empresa especializada na prestação de serviço de coleta e análise de exames laboratoriais, para fins admissionais e demissionais de estagiários e novos empregados para CDC</v>
          </cell>
          <cell r="D229" t="str">
            <v xml:space="preserve">2.205.900.000 - OUTROS SERVIÇOS DE TERCEIROS </v>
          </cell>
          <cell r="E229" t="str">
            <v>LABORATÓRIO PÉREZ LIMARDO</v>
          </cell>
          <cell r="F229" t="str">
            <v>07.202.161./0002-98</v>
          </cell>
          <cell r="G229" t="str">
            <v>21/2021</v>
          </cell>
          <cell r="I229" t="str">
            <v>DIRCOM</v>
          </cell>
          <cell r="J229" t="str">
            <v>CODSMS</v>
          </cell>
          <cell r="K229">
            <v>44427</v>
          </cell>
          <cell r="L229" t="str">
            <v>Lei 13.303/2016 CONTRATAÇÃO DIRETA DISPENSA DE LICITAÇÃO</v>
          </cell>
          <cell r="M229">
            <v>44797</v>
          </cell>
          <cell r="N229">
            <v>2585</v>
          </cell>
          <cell r="O229" t="str">
            <v>ENCERRADO</v>
          </cell>
        </row>
        <row r="230">
          <cell r="A230">
            <v>6211</v>
          </cell>
          <cell r="B230" t="str">
            <v xml:space="preserve">50900.000377/2021-26 </v>
          </cell>
          <cell r="C230" t="str">
            <v>Contratação empresa especializada na prestação de serviço de coleta e análise de exames laboratoriais, para fins admissionais e demissionais de estagiários e novos empregados para CDC</v>
          </cell>
          <cell r="D230" t="str">
            <v xml:space="preserve">2.205.900.000 - OUTROS SERVIÇOS DE TERCEIROS </v>
          </cell>
          <cell r="E230" t="str">
            <v>LABORATÓRIO PÉREZ LIMARDO</v>
          </cell>
          <cell r="F230" t="str">
            <v>07.202.161./0002-98</v>
          </cell>
          <cell r="G230" t="str">
            <v>21/2021</v>
          </cell>
          <cell r="H230" t="str">
            <v xml:space="preserve">1º ADITIVO DE CONTRATO 21/2021
</v>
          </cell>
          <cell r="I230" t="str">
            <v>DIRCOM</v>
          </cell>
          <cell r="J230" t="str">
            <v>CODSMS</v>
          </cell>
          <cell r="K230">
            <v>44797</v>
          </cell>
          <cell r="L230" t="str">
            <v>Lei 13.303/2016 CONTRATAÇÃO DIRETA DISPENSA DE LICITAÇÃO</v>
          </cell>
          <cell r="M230">
            <v>45162</v>
          </cell>
          <cell r="N230">
            <v>2585</v>
          </cell>
          <cell r="O230" t="str">
            <v>ENCERRADO</v>
          </cell>
        </row>
        <row r="231">
          <cell r="A231">
            <v>6212</v>
          </cell>
          <cell r="B231" t="str">
            <v xml:space="preserve">50900.000377/2021-26 </v>
          </cell>
          <cell r="C231" t="str">
            <v>Contratação empresa especializada na prestação de serviço de coleta e análise de exames laboratoriais, para fins admissionais e demissionais de estagiários e novos empregados para CDC</v>
          </cell>
          <cell r="D231" t="str">
            <v xml:space="preserve">2.205.900.000 - OUTROS SERVIÇOS DE TERCEIROS </v>
          </cell>
          <cell r="E231" t="str">
            <v>LABORATÓRIO PÉREZ LIMARDO</v>
          </cell>
          <cell r="F231" t="str">
            <v>07.202.161./0002-98</v>
          </cell>
          <cell r="G231" t="str">
            <v>21/2021</v>
          </cell>
          <cell r="H231" t="str">
            <v xml:space="preserve">2º ADITIVO DE CONTRATO 21/2021
</v>
          </cell>
          <cell r="I231" t="str">
            <v>DIRCOM</v>
          </cell>
          <cell r="J231" t="str">
            <v>CODSMS</v>
          </cell>
          <cell r="K231">
            <v>45162</v>
          </cell>
          <cell r="L231" t="str">
            <v>Lei 13.303/2016 CONTRATAÇÃO DIRETA DISPENSA DE LICITAÇÃO</v>
          </cell>
          <cell r="M231">
            <v>45528</v>
          </cell>
          <cell r="N231">
            <v>2585</v>
          </cell>
          <cell r="O231" t="str">
            <v>ENCERRADO</v>
          </cell>
        </row>
        <row r="232">
          <cell r="A232">
            <v>6213</v>
          </cell>
          <cell r="B232" t="str">
            <v xml:space="preserve">50900.000377/2021-26 </v>
          </cell>
          <cell r="C232" t="str">
            <v>Contratação empresa especializada na prestação de serviço de coleta e análise de exames laboratoriais, para fins admissionais e demissionais de estagiários e novos empregados para CDC</v>
          </cell>
          <cell r="D232" t="str">
            <v xml:space="preserve">2.205.900.000 - OUTROS SERVIÇOS DE TERCEIROS </v>
          </cell>
          <cell r="E232" t="str">
            <v>LABORATÓRIO PÉREZ LIMARDO</v>
          </cell>
          <cell r="F232" t="str">
            <v>07.202.161./0002-98</v>
          </cell>
          <cell r="G232" t="str">
            <v>21/2021</v>
          </cell>
          <cell r="H232" t="str">
            <v xml:space="preserve">3º ADITIVO DE CONTRATO 21/2021
</v>
          </cell>
          <cell r="I232" t="str">
            <v>DIRCOM</v>
          </cell>
          <cell r="J232" t="str">
            <v>CODSMS</v>
          </cell>
          <cell r="K232">
            <v>45527</v>
          </cell>
          <cell r="L232" t="str">
            <v>Lei 13.303/2016 CONTRATAÇÃO DIRETA DISPENSA DE LICITAÇÃO</v>
          </cell>
          <cell r="M232">
            <v>45893</v>
          </cell>
          <cell r="N232">
            <v>2585</v>
          </cell>
          <cell r="O232" t="str">
            <v>ENCERRADO</v>
          </cell>
        </row>
        <row r="233">
          <cell r="A233">
            <v>6214</v>
          </cell>
          <cell r="B233" t="str">
            <v xml:space="preserve">50900.000377/2021-26 </v>
          </cell>
          <cell r="C233" t="str">
            <v>Contratação empresa especializada na prestação de serviço de coleta e análise de exames laboratoriais, para fins admissionais e demissionais de estagiários e novos empregados para CDC</v>
          </cell>
          <cell r="D233" t="str">
            <v xml:space="preserve">2.205.900.000 - OUTROS SERVIÇOS DE TERCEIROS </v>
          </cell>
          <cell r="E233" t="str">
            <v>LABORATÓRIO PÉREZ LIMARDO</v>
          </cell>
          <cell r="F233" t="str">
            <v>07.202.161./0002-98</v>
          </cell>
          <cell r="G233" t="str">
            <v>21/2021</v>
          </cell>
          <cell r="H233" t="str">
            <v xml:space="preserve">4º ADITIVO DE CONTRATO 21/2021
</v>
          </cell>
          <cell r="I233" t="str">
            <v>DIRCOM</v>
          </cell>
          <cell r="J233" t="str">
            <v>CODSMS</v>
          </cell>
          <cell r="K233">
            <v>45891</v>
          </cell>
          <cell r="L233" t="str">
            <v>Lei 13.303/2016 CONTRATAÇÃO DIRETA DISPENSA DE LICITAÇÃO</v>
          </cell>
          <cell r="M233">
            <v>46258</v>
          </cell>
          <cell r="N233">
            <v>2701.28</v>
          </cell>
          <cell r="O233" t="str">
            <v>EM EXECUÇÃO</v>
          </cell>
        </row>
        <row r="234">
          <cell r="A234">
            <v>6220</v>
          </cell>
          <cell r="B234" t="str">
            <v>50900.000576/2020-53 50900.000007/2020-16</v>
          </cell>
          <cell r="C234" t="str">
            <v>AQUISIÇÃO E INSTALAÇÃO DE 01 (UM) KIT DE ATUALIZAÇÃO TECNOLÓGICA PDX, TERMINAL IND570, PARA BALANÇA RODOFERROVIÁRIA</v>
          </cell>
          <cell r="D234" t="str">
            <v>30.39210.26.122.0035.4102.0023 - MANUTENÇÃO E ADEQUAÇÃO DE BENS MÓVEIS, VEÍCULOS, MÁQUINAS E EQUIPAMENTOS
26.122.0035.4102.0023 - MANUTENÇÃO E ADEQUAÇÃO DE BENS MÓVEIS, VEÍCULOS, MÁQUINAS E EQUIPAMENTOS</v>
          </cell>
          <cell r="E234" t="str">
            <v>TOLEDO DO BRASIL INDÚSTRIA DE BALANÇAS LTDA</v>
          </cell>
          <cell r="F234" t="str">
            <v>59.704.510/0001-92</v>
          </cell>
          <cell r="G234" t="str">
            <v>022/2021</v>
          </cell>
          <cell r="I234" t="str">
            <v>DIEGEP</v>
          </cell>
          <cell r="J234" t="str">
            <v>CODINF</v>
          </cell>
          <cell r="K234">
            <v>44453</v>
          </cell>
          <cell r="L234" t="str">
            <v>PREGÃO ELETRÔNICO - PE 013/2021</v>
          </cell>
          <cell r="M234">
            <v>44508</v>
          </cell>
          <cell r="N234">
            <v>151988.24</v>
          </cell>
          <cell r="O234" t="str">
            <v>ENCERRADO</v>
          </cell>
        </row>
        <row r="235">
          <cell r="A235">
            <v>6230</v>
          </cell>
          <cell r="B235" t="str">
            <v xml:space="preserve">50900.000225/2021-23 </v>
          </cell>
          <cell r="C235" t="str">
            <v>CONTRATAÇÃO DE AUDITORIA AMBIENTAL EXTERNA DO SISTEMA DE GESTÃO AMBIENTAL DA COMPANHIA DOCAS DO CEARÁ</v>
          </cell>
          <cell r="D235" t="str">
            <v xml:space="preserve">2.205.900.000 - OUTROS SERVIÇOS DE TERCEIROS </v>
          </cell>
          <cell r="E235" t="str">
            <v>DENISE DOS SANTOS LEITE MOURAO CONSULTORIA DE QSMS</v>
          </cell>
          <cell r="F235" t="str">
            <v>16.758.271/0001-40</v>
          </cell>
          <cell r="G235" t="str">
            <v>23/2021</v>
          </cell>
          <cell r="I235" t="str">
            <v>DIRCOM</v>
          </cell>
          <cell r="J235" t="str">
            <v>CODSMS</v>
          </cell>
          <cell r="K235">
            <v>44505</v>
          </cell>
          <cell r="L235" t="str">
            <v>Lei 13.303/2016 CONTRATAÇÃO DIRETA DISPENSA DE LICITAÇÃO</v>
          </cell>
          <cell r="M235">
            <v>44791</v>
          </cell>
          <cell r="N235">
            <v>10000</v>
          </cell>
          <cell r="O235" t="str">
            <v>ENCERRADO</v>
          </cell>
        </row>
        <row r="236">
          <cell r="A236">
            <v>6240</v>
          </cell>
          <cell r="B236" t="str">
            <v xml:space="preserve">50900.000617/2021-92 </v>
          </cell>
          <cell r="C236" t="str">
            <v>CONTRATAÇÃO DE SERVIÇO DE INSPEÇÃO, MANUTENÇÃO, RECARGA E TROCA DE EQUIPAMENTOS DE COMBATE A INCÊNDIO DA COMPANHIA DOCAS DO CEARÁ</v>
          </cell>
          <cell r="D236" t="str">
            <v xml:space="preserve">2.205.900.000 - OUTROS SERVIÇOS DE TERCEIROS </v>
          </cell>
          <cell r="E236" t="str">
            <v>JOSE ALBUQUERQUE NETO</v>
          </cell>
          <cell r="F236" t="str">
            <v>07.900.551/0002-31</v>
          </cell>
          <cell r="G236" t="str">
            <v>024/2021</v>
          </cell>
          <cell r="I236" t="str">
            <v>DIRCOM</v>
          </cell>
          <cell r="J236" t="str">
            <v>CODSMS</v>
          </cell>
          <cell r="K236">
            <v>44461</v>
          </cell>
          <cell r="L236" t="str">
            <v>Lei 13.303/2016 CONTRATAÇÃO DIRETA DISPENSA DE LICITAÇÃO</v>
          </cell>
          <cell r="M236">
            <v>44834</v>
          </cell>
          <cell r="N236">
            <v>21054.35</v>
          </cell>
          <cell r="O236" t="str">
            <v>ENCERRADO</v>
          </cell>
        </row>
        <row r="237">
          <cell r="A237">
            <v>6250</v>
          </cell>
          <cell r="B237" t="str">
            <v xml:space="preserve">50900.000119/2021-40 </v>
          </cell>
          <cell r="C237" t="str">
            <v>CONTRATAÇÃO DE EMPRESA PARA PRESTAÇÃO DE SERVIÇO DE ADMINISTRAÇÃO DO FORNECIMENTO, GERENCIAMENTO, CONTROLE E AQUISIÇÃO DE COMBUSTÍVEIS, UTILIZANDO CARTÃO ELETRÔNICO (COM CHIP) OU MAGNÉTICO, PARA A FROTA DE VEÍCULOS DA COMPANHIA DOCAS DO CEARÁ</v>
          </cell>
          <cell r="D237" t="str">
            <v xml:space="preserve">2.290.070.000 ‐ TRANSPORTE </v>
          </cell>
          <cell r="E237" t="str">
            <v>NEO CONSULTORIA E ADMINISTRAÇÃO DE BENEFÍCIOS EIRELI</v>
          </cell>
          <cell r="F237" t="str">
            <v>25.165.749/0001-10</v>
          </cell>
          <cell r="G237" t="str">
            <v>025/2021</v>
          </cell>
          <cell r="I237" t="str">
            <v>DIRCOM</v>
          </cell>
          <cell r="J237" t="str">
            <v>CODSMS</v>
          </cell>
          <cell r="K237">
            <v>44460</v>
          </cell>
          <cell r="L237" t="str">
            <v>Lei nº 13.303/2016 PE 15/2021</v>
          </cell>
          <cell r="M237">
            <v>44832</v>
          </cell>
          <cell r="N237">
            <v>58552.79</v>
          </cell>
          <cell r="O237" t="str">
            <v>ENCERRADO</v>
          </cell>
        </row>
        <row r="238">
          <cell r="A238">
            <v>6251</v>
          </cell>
          <cell r="B238" t="str">
            <v xml:space="preserve">50900.000119/2021-40 </v>
          </cell>
          <cell r="C238" t="str">
            <v>CONTRATAÇÃO DE EMPRESA PARA PRESTAÇÃO DE SERVIÇO DE ADMINISTRAÇÃO DO FORNECIMENTO, GERENCIAMENTO, CONTROLE E AQUISIÇÃO DE COMBUSTÍVEIS, UTILIZANDO CARTÃO ELETRÔNICO (COM CHIP) OU MAGNÉTICO, PARA A FROTA DE VEÍCULOS DA COMPANHIA DOCAS DO CEARÁ</v>
          </cell>
          <cell r="D238" t="str">
            <v xml:space="preserve">2.290.070.000 ‐ TRANSPORTE </v>
          </cell>
          <cell r="E238" t="str">
            <v>NEO CONSULTORIA E ADMINISTRAÇÃO DE BENEFÍCIOS EIRELI</v>
          </cell>
          <cell r="F238" t="str">
            <v>25.165.749/0001-10</v>
          </cell>
          <cell r="G238" t="str">
            <v>025/2021</v>
          </cell>
          <cell r="H238" t="str">
            <v xml:space="preserve">1º ADITIVO DE CONTRATO 25/2021
</v>
          </cell>
          <cell r="I238" t="str">
            <v>DIRCOM</v>
          </cell>
          <cell r="J238" t="str">
            <v>CODSMS</v>
          </cell>
          <cell r="K238">
            <v>44796</v>
          </cell>
          <cell r="L238" t="str">
            <v>Lei nº 13.303/2016 PE 15/2021</v>
          </cell>
          <cell r="M238">
            <v>44832</v>
          </cell>
          <cell r="N238">
            <v>73190.09</v>
          </cell>
          <cell r="O238" t="str">
            <v>ENCERRADO</v>
          </cell>
        </row>
        <row r="239">
          <cell r="A239">
            <v>6252</v>
          </cell>
          <cell r="B239" t="str">
            <v xml:space="preserve">50900.000119/2021-40 </v>
          </cell>
          <cell r="C239" t="str">
            <v>CONTRATAÇÃO DE EMPRESA PARA PRESTAÇÃO DE SERVIÇO DE ADMINISTRAÇÃO DO FORNECIMENTO, GERENCIAMENTO, CONTROLE E AQUISIÇÃO DE COMBUSTÍVEIS, UTILIZANDO CARTÃO ELETRÔNICO (COM CHIP) OU MAGNÉTICO, PARA A FROTA DE VEÍCULOS DA COMPANHIA DOCAS DO CEARÁ</v>
          </cell>
          <cell r="D239" t="str">
            <v xml:space="preserve">2.290.070.000 ‐ TRANSPORTE </v>
          </cell>
          <cell r="E239" t="str">
            <v>NEO CONSULTORIA E ADMINISTRAÇÃO DE BENEFÍCIOS EIRELI</v>
          </cell>
          <cell r="F239" t="str">
            <v>25.165.749/0001-10</v>
          </cell>
          <cell r="G239" t="str">
            <v>025/2021</v>
          </cell>
          <cell r="H239" t="str">
            <v xml:space="preserve">2º ADITIVO DE CONTRATO 25/2021
</v>
          </cell>
          <cell r="I239" t="str">
            <v>DIAFIN</v>
          </cell>
          <cell r="J239" t="str">
            <v>COADMI</v>
          </cell>
          <cell r="K239">
            <v>44830</v>
          </cell>
          <cell r="L239" t="str">
            <v>Lei nº 13.303/2016 PE 15/2021</v>
          </cell>
          <cell r="M239">
            <v>45197</v>
          </cell>
          <cell r="N239">
            <v>71956.08</v>
          </cell>
          <cell r="O239" t="str">
            <v>ENCERRADO</v>
          </cell>
        </row>
        <row r="240">
          <cell r="A240">
            <v>6260</v>
          </cell>
          <cell r="B240" t="str">
            <v xml:space="preserve">50900.000815/2021-56 </v>
          </cell>
          <cell r="C240" t="str">
            <v>CONTRATAÇÃO EMERGENCIAL DE EMPRESA ESPECIALIZADA EM SERVIÇOS DE TECNOLOGIA DA INFORMAÇÃO QUE CONTEMPLE O FORNECIMENTO DE SISTEMA PARA EXECUÇÃO DO RECONHECIMENTO DE PLACAS AUTOMOTIVAS - LPR (PADRÃO NACIONAL E MERCOSUL) E CÓDIGOS DE CONTEINER - CCR INTEGRADOS COM O SISPORT - SISTEMA PORTUÁRIO DA COMPANHIA DOCAS DO CEARÁ - CDC, E SERVIÇO DE SUSTENTAÇÃO DO SISTEMA OCR</v>
          </cell>
          <cell r="D240" t="str">
            <v>26.784.3005.14KM.0023 - IMPLANTAÇÃO DE SISTEMA PORTUÁRIO DE MONITORAMENTO DE CARGAS E DA CADEIA LOGÍSTICA</v>
          </cell>
          <cell r="E240" t="str">
            <v>TECHSAN SEGURANÇA E TECNOLOGIA INTELIGENTE</v>
          </cell>
          <cell r="F240" t="str">
            <v>17.627.354/001-63</v>
          </cell>
          <cell r="G240" t="str">
            <v>26/2021</v>
          </cell>
          <cell r="I240" t="str">
            <v>DIEGEP</v>
          </cell>
          <cell r="J240" t="str">
            <v>CODTEI</v>
          </cell>
          <cell r="K240">
            <v>44518</v>
          </cell>
          <cell r="L240" t="str">
            <v xml:space="preserve">Lei 13.303/2016 DISPENSA DE LICITAÇÃO - EMERGENCIAL </v>
          </cell>
          <cell r="M240">
            <v>44702</v>
          </cell>
          <cell r="N240">
            <v>858966.86</v>
          </cell>
          <cell r="O240" t="str">
            <v>ENCERRADO</v>
          </cell>
        </row>
        <row r="241">
          <cell r="A241">
            <v>6270</v>
          </cell>
          <cell r="B241" t="str">
            <v>50900.000331/2021-15</v>
          </cell>
          <cell r="C241"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1" t="str">
            <v xml:space="preserve">2.205.030.000 - AUDITORIA </v>
          </cell>
          <cell r="E241" t="str">
            <v>AUDIPLAC - AUDITORIA E ASSESSORIA CONTRÁBIL S/S.</v>
          </cell>
          <cell r="F241" t="str">
            <v>41.396.359/0001-07</v>
          </cell>
          <cell r="G241" t="str">
            <v>027/2021</v>
          </cell>
          <cell r="I241" t="str">
            <v>DIRPRE</v>
          </cell>
          <cell r="J241" t="str">
            <v>AUDINT</v>
          </cell>
          <cell r="K241">
            <v>44543</v>
          </cell>
          <cell r="L241" t="str">
            <v>Lei nº 13.303/2016
PE 018/2021</v>
          </cell>
          <cell r="M241">
            <v>44923</v>
          </cell>
          <cell r="N241">
            <v>14300</v>
          </cell>
          <cell r="O241" t="str">
            <v>ENCERRADO</v>
          </cell>
        </row>
        <row r="242">
          <cell r="A242">
            <v>6271</v>
          </cell>
          <cell r="B242" t="str">
            <v>50900.000331/2021-15</v>
          </cell>
          <cell r="C242"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2" t="str">
            <v xml:space="preserve">2.205.030.000 - AUDITORIA </v>
          </cell>
          <cell r="E242" t="str">
            <v>AUDIPLAC - AUDITORIA E ASSESSORIA CONTRÁBIL S/S.</v>
          </cell>
          <cell r="F242" t="str">
            <v>41.396.359/0001-07</v>
          </cell>
          <cell r="G242" t="str">
            <v>027/2021</v>
          </cell>
          <cell r="H242" t="str">
            <v xml:space="preserve">1º ADITIVO DE CONTRATO 27/2021
</v>
          </cell>
          <cell r="I242" t="str">
            <v>DIRPRE</v>
          </cell>
          <cell r="J242" t="str">
            <v>AUDINT</v>
          </cell>
          <cell r="K242">
            <v>44847</v>
          </cell>
          <cell r="L242" t="str">
            <v>Lei nº 13.303/2016
PE 018/2021</v>
          </cell>
          <cell r="M242">
            <v>45288</v>
          </cell>
          <cell r="N242">
            <v>14300</v>
          </cell>
          <cell r="O242" t="str">
            <v>ENCERRADO</v>
          </cell>
        </row>
        <row r="243">
          <cell r="A243">
            <v>6272</v>
          </cell>
          <cell r="B243" t="str">
            <v>50900.000331/2021-15</v>
          </cell>
          <cell r="C243" t="str">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ell>
          <cell r="D243" t="str">
            <v xml:space="preserve">2.205.030.000 - AUDITORIA </v>
          </cell>
          <cell r="E243" t="str">
            <v>AUDIPLAC - AUDITORIA E ASSESSORIA CONTRÁBIL S/S.</v>
          </cell>
          <cell r="F243" t="str">
            <v>41.396.359/0001-07</v>
          </cell>
          <cell r="G243" t="str">
            <v>027/2021</v>
          </cell>
          <cell r="H243" t="str">
            <v xml:space="preserve">2º ADITIVO DE CONTRATO 27/2021
</v>
          </cell>
          <cell r="I243" t="str">
            <v>DIRPRE</v>
          </cell>
          <cell r="J243" t="str">
            <v>AUDINT</v>
          </cell>
          <cell r="K243">
            <v>45287</v>
          </cell>
          <cell r="L243" t="str">
            <v>Lei nº 13.303/2016
PE 018/2021</v>
          </cell>
          <cell r="M243">
            <v>45654</v>
          </cell>
          <cell r="N243">
            <v>14300</v>
          </cell>
          <cell r="O243" t="str">
            <v>ENCERRADO</v>
          </cell>
        </row>
        <row r="244">
          <cell r="A244">
            <v>6280</v>
          </cell>
          <cell r="B244" t="str">
            <v>50900.000009/2021-88 50900.000429/2020-83</v>
          </cell>
          <cell r="C244" t="str">
            <v>CONSULTORIA E ASSESSORIA TÉCNICA, CONTÁBIL, TRIBUTÁRIA E FISCAL</v>
          </cell>
          <cell r="D244" t="str">
            <v xml:space="preserve">2.205.030.000 - AUDITORIA </v>
          </cell>
          <cell r="E244" t="str">
            <v>METROPOLE SOLUÇOES EMPRESARIAIS E GOVERNAMENTAIS</v>
          </cell>
          <cell r="F244" t="str">
            <v>07.843.902/0001-517</v>
          </cell>
          <cell r="G244" t="str">
            <v>028/2021</v>
          </cell>
          <cell r="I244" t="str">
            <v>DIAFIN</v>
          </cell>
          <cell r="J244" t="str">
            <v>CODFIN</v>
          </cell>
          <cell r="K244">
            <v>44522</v>
          </cell>
          <cell r="L244" t="str">
            <v>Lei nº 13.303/2016
PE 07/2021</v>
          </cell>
          <cell r="M244">
            <v>44939</v>
          </cell>
          <cell r="N244">
            <v>46000</v>
          </cell>
          <cell r="O244" t="str">
            <v>ENCERRADO</v>
          </cell>
        </row>
        <row r="245">
          <cell r="A245">
            <v>6281</v>
          </cell>
          <cell r="B245" t="str">
            <v>50900.000009/2021-88 50900.000429/2020-83</v>
          </cell>
          <cell r="C245" t="str">
            <v>CONSULTORIA E ASSESSORIA TÉCNICA, CONTÁBIL, TRIBUTÁRIA E FISCAL</v>
          </cell>
          <cell r="D245" t="str">
            <v xml:space="preserve">2.205.030.000 - AUDITORIA </v>
          </cell>
          <cell r="E245" t="str">
            <v>METROPOLE SOLUÇOES EMPRESARIAIS E GOVERNAMENTAIS</v>
          </cell>
          <cell r="F245" t="str">
            <v>07.843.902/0001-517</v>
          </cell>
          <cell r="G245" t="str">
            <v>028/2021</v>
          </cell>
          <cell r="H245" t="str">
            <v xml:space="preserve">1º ADITIVO DE CONTRATO 28/2021
</v>
          </cell>
          <cell r="I245" t="str">
            <v>DIAFIN</v>
          </cell>
          <cell r="J245" t="str">
            <v>CODFIN</v>
          </cell>
          <cell r="K245">
            <v>44911</v>
          </cell>
          <cell r="L245" t="str">
            <v>Lei nº 13.303/2016
PE 07/2021</v>
          </cell>
          <cell r="M245">
            <v>45304</v>
          </cell>
          <cell r="N245">
            <v>46000</v>
          </cell>
          <cell r="O245" t="str">
            <v>ENCERRADO</v>
          </cell>
        </row>
        <row r="246">
          <cell r="A246">
            <v>6282</v>
          </cell>
          <cell r="B246" t="str">
            <v>50900.000009/2021-88 50900.000429/2020-83</v>
          </cell>
          <cell r="C246" t="str">
            <v>CONSULTORIA E ASSESSORIA TÉCNICA, CONTÁBIL, TRIBUTÁRIA E FISCAL</v>
          </cell>
          <cell r="D246" t="str">
            <v xml:space="preserve">2.205.030.000 - AUDITORIA </v>
          </cell>
          <cell r="E246" t="str">
            <v>METROPOLE SOLUÇOES EMPRESARIAIS E GOVERNAMENTAIS</v>
          </cell>
          <cell r="F246" t="str">
            <v>07.843.902/0001-517</v>
          </cell>
          <cell r="G246" t="str">
            <v>028/2021</v>
          </cell>
          <cell r="H246" t="str">
            <v xml:space="preserve">2º ADITIVO DE CONTRATO 28/2021
</v>
          </cell>
          <cell r="I246" t="str">
            <v>DIAFIN</v>
          </cell>
          <cell r="J246" t="str">
            <v>CODFIN</v>
          </cell>
          <cell r="K246">
            <v>45303</v>
          </cell>
          <cell r="L246" t="str">
            <v>Lei nº 13.303/2016
PE 07/2021</v>
          </cell>
          <cell r="M246">
            <v>45670</v>
          </cell>
          <cell r="N246">
            <v>46000</v>
          </cell>
          <cell r="O246" t="str">
            <v>ENCERRADO</v>
          </cell>
        </row>
        <row r="247">
          <cell r="A247">
            <v>6283</v>
          </cell>
          <cell r="B247" t="str">
            <v>50900.000009/2021-88 50900.000429/2020-83</v>
          </cell>
          <cell r="C247" t="str">
            <v>CONSULTORIA E ASSESSORIA TÉCNICA, CONTÁBIL, TRIBUTÁRIA E FISCAL</v>
          </cell>
          <cell r="D247" t="str">
            <v xml:space="preserve">2.205.030.000 - AUDITORIA </v>
          </cell>
          <cell r="E247" t="str">
            <v>METROPOLE SOLUÇOES EMPRESARIAIS E GOVERNAMENTAIS</v>
          </cell>
          <cell r="F247" t="str">
            <v>07.843.902/0001-517</v>
          </cell>
          <cell r="G247" t="str">
            <v>028/2021</v>
          </cell>
          <cell r="H247" t="str">
            <v xml:space="preserve">3º ADITIVO DE CONTRATO 28/2021
</v>
          </cell>
          <cell r="I247" t="str">
            <v>DIAFIN</v>
          </cell>
          <cell r="J247" t="str">
            <v>CODFIN</v>
          </cell>
          <cell r="K247">
            <v>45670</v>
          </cell>
          <cell r="L247" t="str">
            <v>Lei nº 13.303/2016
PE 07/2021</v>
          </cell>
          <cell r="M247">
            <v>46035</v>
          </cell>
          <cell r="N247">
            <v>46000</v>
          </cell>
          <cell r="O247" t="str">
            <v>ENCERRADO</v>
          </cell>
        </row>
        <row r="248">
          <cell r="A248">
            <v>6284</v>
          </cell>
          <cell r="B248" t="str">
            <v>50900.000009/2021-88 50900.000429/2020-83</v>
          </cell>
          <cell r="C248" t="str">
            <v>CONSULTORIA E ASSESSORIA TÉCNICA, CONTÁBIL, TRIBUTÁRIA E FISCAL</v>
          </cell>
          <cell r="D248" t="str">
            <v xml:space="preserve">2.205.030.000 - AUDITORIA </v>
          </cell>
          <cell r="E248" t="str">
            <v>METROPOLE SOLUÇOES EMPRESARIAIS E GOVERNAMENTAIS</v>
          </cell>
          <cell r="F248" t="str">
            <v>07.843.902/0001-517</v>
          </cell>
          <cell r="G248" t="str">
            <v>028/2021</v>
          </cell>
          <cell r="H248" t="str">
            <v xml:space="preserve">4º ADITIVO DE CONTRATO 28/2021
</v>
          </cell>
          <cell r="I248" t="str">
            <v>DIAFIN</v>
          </cell>
          <cell r="J248" t="str">
            <v>CODFIN</v>
          </cell>
          <cell r="K248" t="str">
            <v>22/012/2025</v>
          </cell>
          <cell r="L248" t="str">
            <v>Lei nº 13.303/2016
PE 07/2021</v>
          </cell>
          <cell r="M248">
            <v>46400</v>
          </cell>
          <cell r="N248">
            <v>50349.04</v>
          </cell>
          <cell r="O248" t="str">
            <v>EM EXECUÇÃO</v>
          </cell>
        </row>
        <row r="249">
          <cell r="A249">
            <v>6290</v>
          </cell>
          <cell r="B249" t="str">
            <v xml:space="preserve">50900.000829/2021-70 </v>
          </cell>
          <cell r="C249" t="str">
            <v>Participação da CDC no evento Feira EXPOLOG 2021</v>
          </cell>
          <cell r="D249" t="str">
            <v xml:space="preserve">2.205.050.200 - PUBLICIDADE MERCADOLÓGICA  </v>
          </cell>
          <cell r="E249" t="str">
            <v>INSTITUTO FUTURE DE JUVENTUDE, PROMOÇÃO, TURISMO, CULTURA E DESENVOLVIMENTO</v>
          </cell>
          <cell r="F249" t="str">
            <v>16.910.427/0001-67</v>
          </cell>
          <cell r="G249" t="str">
            <v>29/2021</v>
          </cell>
          <cell r="I249" t="str">
            <v>DIRCOM</v>
          </cell>
          <cell r="J249" t="str">
            <v>CODGEN</v>
          </cell>
          <cell r="K249">
            <v>44523</v>
          </cell>
          <cell r="L249" t="str">
            <v>Lei 13.303/2016 INEXIGIBILIDADE DE LICITAÇÃO</v>
          </cell>
          <cell r="M249">
            <v>44594</v>
          </cell>
          <cell r="N249">
            <v>20000</v>
          </cell>
          <cell r="O249" t="str">
            <v>ENCERRADO</v>
          </cell>
        </row>
        <row r="250">
          <cell r="A250">
            <v>6300</v>
          </cell>
          <cell r="B250" t="str">
            <v>50900.000463/2021-39 50900.000232/2020-44</v>
          </cell>
          <cell r="C250" t="str">
            <v>AQUISIÇÃO DE MATERIAL PARA FORNECIMENTO DE PAINÉIS METÁLICOS, PLACAS DE UHMW E ACESSÓRIOS PARA DEFENSAS PORTUÁRIAS - LOTE 01 - FORNECIMENTO DE PAINÉIS DE DEFENSAS COMPLETO</v>
          </cell>
          <cell r="D250" t="str">
            <v>26.784.3005.12LM.0023 - CONSTRUÇÃO DE TERMINAL DE CONTEINER NO PORTO DE FORTALEZA</v>
          </cell>
          <cell r="E250" t="str">
            <v>COPABO INFRA-ESTRUTURA MARÍTIMA LTDA</v>
          </cell>
          <cell r="F250" t="str">
            <v>02.406.691/0007-49</v>
          </cell>
          <cell r="G250" t="str">
            <v>030/2021</v>
          </cell>
          <cell r="I250" t="str">
            <v>DIEGEP</v>
          </cell>
          <cell r="J250" t="str">
            <v>CODINF</v>
          </cell>
          <cell r="K250">
            <v>44529</v>
          </cell>
          <cell r="L250" t="str">
            <v>Lei nº 13.303/2016 PE 21/2021</v>
          </cell>
          <cell r="M250">
            <v>45290</v>
          </cell>
          <cell r="N250">
            <v>3067000</v>
          </cell>
          <cell r="O250" t="str">
            <v>ENCERRADO</v>
          </cell>
        </row>
        <row r="251">
          <cell r="A251">
            <v>6310</v>
          </cell>
          <cell r="B251" t="str">
            <v>50900.000232/2020-44</v>
          </cell>
          <cell r="C251" t="str">
            <v xml:space="preserve">CONTRATAÇÃO DE EMPRESA ESPECIALIZADA PARA FORNECIMENTO DE PAINÉIS METÁLICOS, PLACAS DE UHMW E ACESSÓRIOS PARA DEFENSAS PORTUÁRIAS, CONSISTINDO NO FORNECIMENTO DE PLACAS DE POLIETILENO UHMW (LOTE 02), PARA A COMPANHIA DOCAS DO CEARÁ </v>
          </cell>
          <cell r="D251" t="str">
            <v>26.784.3005.12LM.0023 - CONSTRUÇÃO DE TERMINAL DE CONTEINER NO PORTO DE FORTALEZA</v>
          </cell>
          <cell r="E251" t="str">
            <v xml:space="preserve">3G ENGENHARIA LTDA </v>
          </cell>
          <cell r="F251" t="str">
            <v>19.657.038/0001-60</v>
          </cell>
          <cell r="G251" t="str">
            <v>31/2021</v>
          </cell>
          <cell r="I251" t="str">
            <v>DIEGEP</v>
          </cell>
          <cell r="J251" t="str">
            <v>CODINF</v>
          </cell>
          <cell r="K251">
            <v>44530</v>
          </cell>
          <cell r="L251" t="str">
            <v>Lei nº 13.303/2016 PE 21/2021</v>
          </cell>
          <cell r="M251">
            <v>45306</v>
          </cell>
          <cell r="N251">
            <v>218225.9</v>
          </cell>
          <cell r="O251" t="str">
            <v>ENCERRADO</v>
          </cell>
        </row>
        <row r="252">
          <cell r="A252">
            <v>6320</v>
          </cell>
          <cell r="B252" t="str">
            <v xml:space="preserve"> 50900.000390/2021-85</v>
          </cell>
          <cell r="C252" t="str">
            <v>SERVIÇOS DE ANÁLISE DA QUALIDADE DO AR EM AMBIENTES CLIMATIZADOS DE USO PÚBLICO E COLETIVO DO PORTO DE FORTALEZA – CE</v>
          </cell>
          <cell r="D252" t="str">
            <v xml:space="preserve">2.205.900.000 - OUTROS SERVIÇOS DE TERCEIROS </v>
          </cell>
          <cell r="E252" t="str">
            <v>AMBIENTALIS ANALISES DE AMBIENTES LTDA EPP</v>
          </cell>
          <cell r="F252" t="str">
            <v>06.164.913/0001-20</v>
          </cell>
          <cell r="G252" t="str">
            <v>32/2021</v>
          </cell>
          <cell r="I252" t="str">
            <v>DIRCOM</v>
          </cell>
          <cell r="J252" t="str">
            <v>CODSMS</v>
          </cell>
          <cell r="K252">
            <v>44552</v>
          </cell>
          <cell r="L252" t="str">
            <v>Lei nº 13.303/2016 PE 15/2021</v>
          </cell>
          <cell r="M252">
            <v>44924</v>
          </cell>
          <cell r="N252">
            <v>13900</v>
          </cell>
          <cell r="O252" t="str">
            <v>ENCERRADO</v>
          </cell>
        </row>
        <row r="253">
          <cell r="A253">
            <v>6321</v>
          </cell>
          <cell r="B253" t="str">
            <v xml:space="preserve"> 50900.000390/2021-85</v>
          </cell>
          <cell r="C253" t="str">
            <v>SERVIÇOS DE ANÁLISE DA QUALIDADE DO AR EM AMBIENTES CLIMATIZADOS DE USO PÚBLICO E COLETIVO DO PORTO DE FORTALEZA – CE</v>
          </cell>
          <cell r="D253" t="str">
            <v xml:space="preserve">2.205.900.000 - OUTROS SERVIÇOS DE TERCEIROS </v>
          </cell>
          <cell r="E253" t="str">
            <v>AMBIENTALIS ANALISES DE AMBIENTES LTDA EPP</v>
          </cell>
          <cell r="F253" t="str">
            <v>06.164.913/0001-20</v>
          </cell>
          <cell r="G253" t="str">
            <v>32/2021</v>
          </cell>
          <cell r="H253" t="str">
            <v xml:space="preserve">1º ADITIVO DE CONTRATO 32/2021
</v>
          </cell>
          <cell r="I253" t="str">
            <v>DIRCOM</v>
          </cell>
          <cell r="J253" t="str">
            <v>CODSMS</v>
          </cell>
          <cell r="K253">
            <v>44873</v>
          </cell>
          <cell r="L253" t="str">
            <v>Lei nº 13.303/2016 PE 15/2021</v>
          </cell>
          <cell r="M253">
            <v>45289</v>
          </cell>
          <cell r="N253">
            <v>13900</v>
          </cell>
          <cell r="O253" t="str">
            <v>ENCERRADO</v>
          </cell>
        </row>
        <row r="254">
          <cell r="A254">
            <v>6330</v>
          </cell>
          <cell r="B254" t="str">
            <v xml:space="preserve">50900.000918/2021-16 </v>
          </cell>
          <cell r="C254" t="str">
            <v>CONTRATAÇÃO EMERGENCIAL DE EMPRESA ESPECIALIZADA PARA SERVIÇOS DE MANUTENÇÃO ELÉTRICA E MECÂNICA DO PORTO DE FORTALEZA</v>
          </cell>
          <cell r="D254" t="str">
            <v xml:space="preserve">2.205.900.000 - OUTROS SERVIÇOS DE TERCEIROS </v>
          </cell>
          <cell r="E254" t="str">
            <v>NORMATEL ENGENHARIA LTDA</v>
          </cell>
          <cell r="F254" t="str">
            <v>05.353.545/0001-03</v>
          </cell>
          <cell r="G254" t="str">
            <v>033/2021</v>
          </cell>
          <cell r="I254" t="str">
            <v>DIEGEP</v>
          </cell>
          <cell r="J254" t="str">
            <v>CODINF</v>
          </cell>
          <cell r="K254">
            <v>44560</v>
          </cell>
          <cell r="L254" t="str">
            <v xml:space="preserve">Lei 13.303/2016 DISPENSA DE LICITAÇÃO - EMERGENCIAL </v>
          </cell>
          <cell r="M254">
            <v>44744</v>
          </cell>
          <cell r="N254">
            <v>2223355.58</v>
          </cell>
          <cell r="O254" t="str">
            <v>ENCERRADO</v>
          </cell>
        </row>
        <row r="255">
          <cell r="A255">
            <v>6331</v>
          </cell>
          <cell r="B255" t="str">
            <v xml:space="preserve">50900.000918/2021-16 </v>
          </cell>
          <cell r="C255" t="str">
            <v>CONTRATAÇÃO EMERGENCIAL DE EMPRESA ESPECIALIZADA PARA SERVIÇOS DE MANUTENÇÃO ELÉTRICA E MECÂNICA DO PORTO DE FORTALEZA</v>
          </cell>
          <cell r="D255" t="str">
            <v xml:space="preserve">2.205.900.000 - OUTROS SERVIÇOS DE TERCEIROS </v>
          </cell>
          <cell r="E255" t="str">
            <v>NORMATEL ENGENHARIA LTDA</v>
          </cell>
          <cell r="F255" t="str">
            <v>05.353.545/0001-03</v>
          </cell>
          <cell r="G255" t="str">
            <v>033/2021</v>
          </cell>
          <cell r="H255" t="str">
            <v xml:space="preserve">1º ADITIVO DE CONTRATO 33/2021
</v>
          </cell>
          <cell r="I255" t="str">
            <v>DIEGEP</v>
          </cell>
          <cell r="J255" t="str">
            <v>CODINF</v>
          </cell>
          <cell r="K255">
            <v>46009</v>
          </cell>
          <cell r="L255" t="str">
            <v xml:space="preserve">Lei 13.303/2016 DISPENSA DE LICITAÇÃO - EMERGENCIAL </v>
          </cell>
          <cell r="M255">
            <v>46059</v>
          </cell>
          <cell r="N255">
            <v>720650.1</v>
          </cell>
          <cell r="O255" t="str">
            <v>ENCERRADO</v>
          </cell>
        </row>
        <row r="256">
          <cell r="A256">
            <v>6340</v>
          </cell>
          <cell r="B256" t="str">
            <v>50900.000542/2021-40</v>
          </cell>
          <cell r="C256" t="str">
            <v xml:space="preserve">CONTRATO DE DISTRIBUIÇÃO DE PUBLICIDADE LEGAL IMPRESSA E/OU ELETRÔNICA </v>
          </cell>
          <cell r="D256" t="str">
            <v xml:space="preserve">2.205.050.100 - PUBLICIDADE LEGAL </v>
          </cell>
          <cell r="E256" t="str">
            <v>EMPRESA BRASIL DE COMUNICAÇÃO S.A. - EBC</v>
          </cell>
          <cell r="F256" t="str">
            <v>09.168.704/0001-42</v>
          </cell>
          <cell r="G256" t="str">
            <v>034/2021</v>
          </cell>
          <cell r="I256" t="str">
            <v>DIRPRE</v>
          </cell>
          <cell r="J256" t="str">
            <v>GABPRE</v>
          </cell>
          <cell r="K256">
            <v>44573</v>
          </cell>
          <cell r="L256" t="str">
            <v>Lei 13.303/2016 INEXIGIBILIDADE DE LICITAÇÃO</v>
          </cell>
          <cell r="M256">
            <v>44937</v>
          </cell>
          <cell r="N256">
            <v>240000</v>
          </cell>
          <cell r="O256" t="str">
            <v>ENCERRADO</v>
          </cell>
        </row>
        <row r="257">
          <cell r="A257">
            <v>6341</v>
          </cell>
          <cell r="B257" t="str">
            <v>50900.000542/2021-40</v>
          </cell>
          <cell r="C257" t="str">
            <v xml:space="preserve">CONTRATO DE DISTRIBUIÇÃO DE PUBLICIDADE LEGAL IMPRESSA E/OU ELETRÔNICA </v>
          </cell>
          <cell r="D257" t="str">
            <v xml:space="preserve">2.205.050.100 - PUBLICIDADE LEGAL </v>
          </cell>
          <cell r="E257" t="str">
            <v>EMPRESA BRASIL DE COMUNICAÇÃO S.A. - EBC</v>
          </cell>
          <cell r="F257" t="str">
            <v>09.168.704/0001-42</v>
          </cell>
          <cell r="G257" t="str">
            <v>034/2021</v>
          </cell>
          <cell r="H257" t="str">
            <v xml:space="preserve">1º ADITIVO DE CONTRATO 34/2021
</v>
          </cell>
          <cell r="I257" t="str">
            <v>DIRPRE</v>
          </cell>
          <cell r="J257" t="str">
            <v>GABPRE</v>
          </cell>
          <cell r="K257">
            <v>44930</v>
          </cell>
          <cell r="L257" t="str">
            <v>Lei 13.303/2016 INEXIGIBILIDADE DE LICITAÇÃO</v>
          </cell>
          <cell r="M257">
            <v>45303</v>
          </cell>
          <cell r="N257">
            <v>240000</v>
          </cell>
          <cell r="O257" t="str">
            <v>ENCERRADO</v>
          </cell>
        </row>
        <row r="258">
          <cell r="A258">
            <v>6980</v>
          </cell>
          <cell r="B258" t="str">
            <v>20200520 50900.000107/2020-34</v>
          </cell>
          <cell r="C258" t="str">
            <v>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v>
          </cell>
          <cell r="D258" t="str">
            <v xml:space="preserve">2.290.040.000 ‐ COMUNICAÇÕES </v>
          </cell>
          <cell r="E258" t="str">
            <v>CORREIOS</v>
          </cell>
          <cell r="F258" t="str">
            <v>34.028.316/0010-03</v>
          </cell>
          <cell r="G258" t="str">
            <v xml:space="preserve">9912465943 </v>
          </cell>
          <cell r="I258" t="str">
            <v>DIRPRE</v>
          </cell>
          <cell r="J258" t="str">
            <v>APOLOG</v>
          </cell>
          <cell r="K258">
            <v>44025</v>
          </cell>
          <cell r="L258" t="str">
            <v>Lei 13.303/2016 INEXIGIBILIDADE DE LICITAÇÃO</v>
          </cell>
          <cell r="M258">
            <v>44389</v>
          </cell>
          <cell r="N258">
            <v>5305.56</v>
          </cell>
          <cell r="O258" t="str">
            <v>ENCERRADO</v>
          </cell>
        </row>
        <row r="259">
          <cell r="A259">
            <v>6990</v>
          </cell>
          <cell r="B259" t="str">
            <v xml:space="preserve">50900.000120/2021-74  </v>
          </cell>
          <cell r="C259" t="str">
            <v>PRESTAÇÃO DE SERVIÇOS POSTAIS PARA A COMPANHIA DOCAS DO CEARÁ</v>
          </cell>
          <cell r="D259" t="str">
            <v xml:space="preserve">2.290.040.000 ‐ COMUNICAÇÕES </v>
          </cell>
          <cell r="E259" t="str">
            <v>EMPRESA BRASILEIRA DE CORREIOS E TELEGRAFOS</v>
          </cell>
          <cell r="F259" t="str">
            <v>34.028.316/0010-02</v>
          </cell>
          <cell r="G259" t="str">
            <v>24755038/2021</v>
          </cell>
          <cell r="I259" t="str">
            <v>DIRPRE</v>
          </cell>
          <cell r="J259" t="str">
            <v>DIRPRE</v>
          </cell>
          <cell r="K259">
            <v>44426</v>
          </cell>
          <cell r="L259" t="str">
            <v>Lei 13.303/2016 INEXIGIBILIDADE DE LICITAÇÃO</v>
          </cell>
          <cell r="M259">
            <v>46251</v>
          </cell>
          <cell r="N259">
            <v>15000</v>
          </cell>
          <cell r="O259" t="str">
            <v>EM EXECUÇÃO</v>
          </cell>
        </row>
        <row r="260">
          <cell r="A260">
            <v>7010</v>
          </cell>
          <cell r="B260" t="str">
            <v>50900.000497/2020-42</v>
          </cell>
          <cell r="C260" t="str">
            <v>LOCAÇÃO DE VEÍCULOS, SEM MOTORISTA, PARA A COMPANHIA DOCAS DO CEARÁ</v>
          </cell>
          <cell r="D260" t="str">
            <v xml:space="preserve">2.290.070.000 ‐ TRANSPORTE </v>
          </cell>
          <cell r="E260" t="str">
            <v>PREMIUM CAR RENTAL E TRANSPORTES LTDA</v>
          </cell>
          <cell r="F260" t="str">
            <v>05.806.191/0001-05</v>
          </cell>
          <cell r="G260" t="str">
            <v>01/2022</v>
          </cell>
          <cell r="I260" t="str">
            <v xml:space="preserve">DIAFIN </v>
          </cell>
          <cell r="J260" t="str">
            <v>COADMI</v>
          </cell>
          <cell r="K260">
            <v>44581</v>
          </cell>
          <cell r="L260" t="str">
            <v xml:space="preserve">Lei nº 13.303/2016 PE 27/2021 </v>
          </cell>
          <cell r="M260">
            <v>44967</v>
          </cell>
          <cell r="N260">
            <v>180999.96</v>
          </cell>
          <cell r="O260" t="str">
            <v>ENCERRADO</v>
          </cell>
        </row>
        <row r="261">
          <cell r="A261">
            <v>7011</v>
          </cell>
          <cell r="B261" t="str">
            <v>50900.000497/2020-42</v>
          </cell>
          <cell r="C261" t="str">
            <v>LOCAÇÃO DE VEÍCULOS, SEM MOTORISTA, PARA A COMPANHIA DOCAS DO CEARÁ</v>
          </cell>
          <cell r="D261" t="str">
            <v xml:space="preserve">2.290.070.000 ‐ TRANSPORTE </v>
          </cell>
          <cell r="E261" t="str">
            <v>PREMIUM CAR RENTAL E TRANSPORTES LTDA</v>
          </cell>
          <cell r="F261" t="str">
            <v>05.806.191/0001-05</v>
          </cell>
          <cell r="G261" t="str">
            <v>01/2022</v>
          </cell>
          <cell r="H261" t="str">
            <v xml:space="preserve">1º ADITIVO DE CONTRATO 01/2022
</v>
          </cell>
          <cell r="I261" t="str">
            <v xml:space="preserve">DIAFIN </v>
          </cell>
          <cell r="J261" t="str">
            <v>COADMI</v>
          </cell>
          <cell r="K261">
            <v>44915</v>
          </cell>
          <cell r="L261" t="str">
            <v xml:space="preserve">Lei nº 13.303/2016 PE 27/2021 </v>
          </cell>
          <cell r="M261">
            <v>45331</v>
          </cell>
          <cell r="N261">
            <v>180999.96</v>
          </cell>
          <cell r="O261" t="str">
            <v>ENCERRADO</v>
          </cell>
        </row>
        <row r="262">
          <cell r="A262">
            <v>7012</v>
          </cell>
          <cell r="B262" t="str">
            <v>50900.000497/2020-42</v>
          </cell>
          <cell r="C262" t="str">
            <v>LOCAÇÃO DE VEÍCULOS, SEM MOTORISTA, PARA A COMPANHIA DOCAS DO CEARÁ</v>
          </cell>
          <cell r="D262" t="str">
            <v xml:space="preserve">2.290.070.000 ‐ TRANSPORTE </v>
          </cell>
          <cell r="E262" t="str">
            <v>PREMIUM CAR RENTAL E TRANSPORTES LTDA</v>
          </cell>
          <cell r="F262" t="str">
            <v>05.806.191/0001-05</v>
          </cell>
          <cell r="G262" t="str">
            <v>01/2022</v>
          </cell>
          <cell r="H262" t="str">
            <v xml:space="preserve">2º ADITIVO DE CONTRATO 01/2022
</v>
          </cell>
          <cell r="I262" t="str">
            <v xml:space="preserve">DIAFIN </v>
          </cell>
          <cell r="J262" t="str">
            <v>COADMI</v>
          </cell>
          <cell r="K262">
            <v>45331</v>
          </cell>
          <cell r="L262" t="str">
            <v xml:space="preserve">Lei nº 13.303/2016 PE 27/2021 </v>
          </cell>
          <cell r="M262">
            <v>45697</v>
          </cell>
          <cell r="N262">
            <v>192868.08</v>
          </cell>
          <cell r="O262" t="str">
            <v>ENCERRADO</v>
          </cell>
        </row>
        <row r="263">
          <cell r="A263">
            <v>7020</v>
          </cell>
          <cell r="B263" t="str">
            <v>50900.000334/2021-41</v>
          </cell>
          <cell r="C263" t="str">
            <v> CONTRATAÇÃO DE SERVIÇO DE ADMINISTRAÇÃO E GERENCIAMENTO DE FROTA PARA MANUTENÇÃO PREVENTIVA E CORRETIVA DE VEÍCULOS, JUNTO A REDE CREDENCIADA POR MEIO DE SISTEMA INFORMATIZADO, PARA A COMPANHIA DOCAS DO CEARÁ</v>
          </cell>
          <cell r="D263" t="str">
            <v xml:space="preserve">2.290.070.000 ‐ TRANSPORTE </v>
          </cell>
          <cell r="E263" t="str">
            <v> 7SERV GESTÃO DE BENEFICIOS- EIRELI</v>
          </cell>
          <cell r="F263" t="str">
            <v>13.858.769/0001-97</v>
          </cell>
          <cell r="G263" t="str">
            <v>02/2022</v>
          </cell>
          <cell r="I263" t="str">
            <v xml:space="preserve">DIAFIN </v>
          </cell>
          <cell r="J263" t="str">
            <v>CODREH</v>
          </cell>
          <cell r="K263">
            <v>44575</v>
          </cell>
          <cell r="L263" t="str">
            <v xml:space="preserve">Lei nº 13.303/2016 PE 26/2021 </v>
          </cell>
          <cell r="M263">
            <v>44949</v>
          </cell>
          <cell r="N263">
            <v>14932</v>
          </cell>
          <cell r="O263" t="str">
            <v>ENCERRADO</v>
          </cell>
        </row>
        <row r="264">
          <cell r="A264">
            <v>7021</v>
          </cell>
          <cell r="B264" t="str">
            <v>50900.000334/2021-41</v>
          </cell>
          <cell r="C264" t="str">
            <v> CONTRATAÇÃO DE SERVIÇO DE ADMINISTRAÇÃO E GERENCIAMENTO DE FROTA PARA MANUTENÇÃO PREVENTIVA E CORRETIVA DE VEÍCULOS, JUNTO A REDE CREDENCIADA POR MEIO DE SISTEMA INFORMATIZADO, PARA A COMPANHIA DOCAS DO CEARÁ</v>
          </cell>
          <cell r="D264" t="str">
            <v xml:space="preserve">2.290.070.000 ‐ TRANSPORTE </v>
          </cell>
          <cell r="E264" t="str">
            <v> 7SERV GESTÃO DE BENEFICIOS- EIRELI</v>
          </cell>
          <cell r="F264" t="str">
            <v>13.858.769/0001-97</v>
          </cell>
          <cell r="G264" t="str">
            <v>02/2022</v>
          </cell>
          <cell r="H264" t="str">
            <v xml:space="preserve">1º ADITIVO DE CONTRATO 02/2022
</v>
          </cell>
          <cell r="I264" t="str">
            <v xml:space="preserve">DIAFIN </v>
          </cell>
          <cell r="J264" t="str">
            <v>CODREH</v>
          </cell>
          <cell r="K264">
            <v>44914</v>
          </cell>
          <cell r="L264" t="str">
            <v xml:space="preserve">Lei nº 13.303/2016 PE 26/2021 </v>
          </cell>
          <cell r="M264">
            <v>45314</v>
          </cell>
          <cell r="N264">
            <v>14932</v>
          </cell>
          <cell r="O264" t="str">
            <v>ENCERRADO</v>
          </cell>
        </row>
        <row r="265">
          <cell r="A265">
            <v>7030</v>
          </cell>
          <cell r="B265" t="str">
            <v>50900.000217/2020-04</v>
          </cell>
          <cell r="C265" t="str">
            <v>PRESTAÇÃO DE SERVIÇOS DE MANUTENÇÃO DAS INSTALAÇÕES CIVIS E PREDIAIS DO PORTO DE FORTALEZA</v>
          </cell>
          <cell r="D265" t="str">
            <v xml:space="preserve">2.205.900.000 - OUTROS SERVIÇOS DE TERCEIROS </v>
          </cell>
          <cell r="E265" t="str">
            <v>CONSDUCTO ENGENHARIA LTDA – EPP</v>
          </cell>
          <cell r="F265" t="str">
            <v>08.728.600/0001-82</v>
          </cell>
          <cell r="G265" t="str">
            <v>03/2022</v>
          </cell>
          <cell r="I265" t="str">
            <v xml:space="preserve">DIEGEP </v>
          </cell>
          <cell r="J265" t="str">
            <v>CODFIN</v>
          </cell>
          <cell r="K265">
            <v>44582</v>
          </cell>
          <cell r="L265" t="str">
            <v xml:space="preserve">Lei nº 13.303/2016 PE 30/2021 </v>
          </cell>
          <cell r="M265">
            <v>45683</v>
          </cell>
          <cell r="N265">
            <v>10201064.550000001</v>
          </cell>
          <cell r="O265" t="str">
            <v>ENCERRADO</v>
          </cell>
        </row>
        <row r="266">
          <cell r="A266">
            <v>7040</v>
          </cell>
          <cell r="B266" t="str">
            <v>50900.000828/2021-25</v>
          </cell>
          <cell r="C266" t="str">
            <v>PRESTAÇÃO DE SERVIÇOS PARA ELABORAÇÃO DE CÁLCULOS JUDICIAIS TRABALHISTAS À COMPANHIA DOCAS DO CEARÁ</v>
          </cell>
          <cell r="D266" t="str">
            <v xml:space="preserve">2.205.900.000 - OUTROS SERVIÇOS DE TERCEIROS </v>
          </cell>
          <cell r="E266" t="str">
            <v>PLM - AUDITORIA E CONSULTORIA LTDA</v>
          </cell>
          <cell r="F266" t="str">
            <v>32.681.701/0001-20</v>
          </cell>
          <cell r="G266" t="str">
            <v>04/2022</v>
          </cell>
          <cell r="I266" t="str">
            <v>DIRPRE</v>
          </cell>
          <cell r="J266" t="str">
            <v xml:space="preserve">CODJUR </v>
          </cell>
          <cell r="K266">
            <v>44609</v>
          </cell>
          <cell r="L266" t="str">
            <v>Lei 13.303/2016 CONTRATAÇÃO DIRETA DISPENSA DE LICITAÇÃO</v>
          </cell>
          <cell r="M266">
            <v>45005</v>
          </cell>
          <cell r="N266">
            <v>2700</v>
          </cell>
          <cell r="O266" t="str">
            <v>ENCERRADO</v>
          </cell>
        </row>
        <row r="267">
          <cell r="A267">
            <v>7041</v>
          </cell>
          <cell r="B267" t="str">
            <v>50900.000828/2021-25</v>
          </cell>
          <cell r="C267" t="str">
            <v>PRESTAÇÃO DE SERVIÇOS PARA ELABORAÇÃO DE CÁLCULOS JUDICIAIS TRABALHISTAS À COMPANHIA DOCAS DO CEARÁ</v>
          </cell>
          <cell r="D267" t="str">
            <v xml:space="preserve">2.205.900.000 - OUTROS SERVIÇOS DE TERCEIROS </v>
          </cell>
          <cell r="E267" t="str">
            <v>PLM - AUDITORIA E CONSULTORIA LTDA</v>
          </cell>
          <cell r="F267" t="str">
            <v>32.681.701/0001-20</v>
          </cell>
          <cell r="G267" t="str">
            <v>04/2022</v>
          </cell>
          <cell r="H267" t="str">
            <v xml:space="preserve">1º ADITIVO DE CONTRATO 04/2022
</v>
          </cell>
          <cell r="I267" t="str">
            <v>DIRPRE</v>
          </cell>
          <cell r="J267" t="str">
            <v xml:space="preserve">CODJUR </v>
          </cell>
          <cell r="K267">
            <v>44963</v>
          </cell>
          <cell r="L267" t="str">
            <v>Lei 13.303/2016 CONTRATAÇÃO DIRETA DISPENSA DE LICITAÇÃO</v>
          </cell>
          <cell r="M267">
            <v>45371</v>
          </cell>
          <cell r="N267">
            <v>2700</v>
          </cell>
          <cell r="O267" t="str">
            <v>ENCERRADO</v>
          </cell>
        </row>
        <row r="268">
          <cell r="A268">
            <v>7042</v>
          </cell>
          <cell r="B268" t="str">
            <v>50900.000828/2021-25</v>
          </cell>
          <cell r="C268" t="str">
            <v>PRESTAÇÃO DE SERVIÇOS PARA ELABORAÇÃO DE CÁLCULOS JUDICIAIS TRABALHISTAS À COMPANHIA DOCAS DO CEARÁ</v>
          </cell>
          <cell r="D268" t="str">
            <v xml:space="preserve">2.205.900.000 - OUTROS SERVIÇOS DE TERCEIROS </v>
          </cell>
          <cell r="E268" t="str">
            <v>PLM - AUDITORIA E CONSULTORIA LTDA</v>
          </cell>
          <cell r="F268" t="str">
            <v>32.681.701/0001-20</v>
          </cell>
          <cell r="G268" t="str">
            <v>04/2022</v>
          </cell>
          <cell r="H268" t="str">
            <v xml:space="preserve">2º ADITIVO DE CONTRATO 04/2022
</v>
          </cell>
          <cell r="I268" t="str">
            <v>DIRPRE</v>
          </cell>
          <cell r="J268" t="str">
            <v xml:space="preserve">CODJUR </v>
          </cell>
          <cell r="K268">
            <v>45134</v>
          </cell>
          <cell r="L268" t="str">
            <v>Lei 13.303/2016 CONTRATAÇÃO DIRETA DISPENSA DE LICITAÇÃO</v>
          </cell>
          <cell r="M268">
            <v>45828</v>
          </cell>
          <cell r="N268">
            <v>3375</v>
          </cell>
          <cell r="O268" t="str">
            <v>ENCERRADO</v>
          </cell>
        </row>
        <row r="269">
          <cell r="A269">
            <v>7043</v>
          </cell>
          <cell r="B269" t="str">
            <v>50900.000828/2021-25</v>
          </cell>
          <cell r="C269" t="str">
            <v>PRESTAÇÃO DE SERVIÇOS PARA ELABORAÇÃO DE CÁLCULOS JUDICIAIS TRABALHISTAS À COMPANHIA DOCAS DO CEARÁ</v>
          </cell>
          <cell r="D269" t="str">
            <v xml:space="preserve">2.205.900.000 - OUTROS SERVIÇOS DE TERCEIROS </v>
          </cell>
          <cell r="E269" t="str">
            <v>PLM - AUDITORIA E CONSULTORIA LTDA</v>
          </cell>
          <cell r="F269" t="str">
            <v>32.681.701/0001-20</v>
          </cell>
          <cell r="G269" t="str">
            <v>04/2022</v>
          </cell>
          <cell r="H269" t="str">
            <v xml:space="preserve">3º ADITIVO DE CONTRATO 04/2022
</v>
          </cell>
          <cell r="I269" t="str">
            <v>DIRPRE</v>
          </cell>
          <cell r="J269" t="str">
            <v xml:space="preserve">CODJUR </v>
          </cell>
          <cell r="K269">
            <v>45371</v>
          </cell>
          <cell r="L269" t="str">
            <v>Lei 13.303/2016 CONTRATAÇÃO DIRETA DISPENSA DE LICITAÇÃO</v>
          </cell>
          <cell r="M269">
            <v>45736</v>
          </cell>
          <cell r="N269">
            <v>2700</v>
          </cell>
          <cell r="O269" t="str">
            <v>ENCERRADO</v>
          </cell>
        </row>
        <row r="270">
          <cell r="A270">
            <v>7044</v>
          </cell>
          <cell r="B270" t="str">
            <v>50900.000828/2021-25</v>
          </cell>
          <cell r="C270" t="str">
            <v>PRESTAÇÃO DE SERVIÇOS PARA ELABORAÇÃO DE CÁLCULOS JUDICIAIS TRABALHISTAS À COMPANHIA DOCAS DO CEARÁ</v>
          </cell>
          <cell r="D270" t="str">
            <v xml:space="preserve">2.205.900.000 - OUTROS SERVIÇOS DE TERCEIROS </v>
          </cell>
          <cell r="E270" t="str">
            <v>PLM - AUDITORIA E CONSULTORIA LTDA</v>
          </cell>
          <cell r="F270" t="str">
            <v>32.681.701/0001-20</v>
          </cell>
          <cell r="G270" t="str">
            <v>04/2022</v>
          </cell>
          <cell r="H270" t="str">
            <v xml:space="preserve">4º ADITIVO DE CONTRATO 04/2022
</v>
          </cell>
          <cell r="I270" t="str">
            <v>DIRPRE</v>
          </cell>
          <cell r="J270" t="str">
            <v xml:space="preserve">CODJUR </v>
          </cell>
          <cell r="K270">
            <v>45736</v>
          </cell>
          <cell r="L270" t="str">
            <v>Lei 13.303/2016 CONTRATAÇÃO DIRETA DISPENSA DE LICITAÇÃO</v>
          </cell>
          <cell r="M270">
            <v>45828</v>
          </cell>
          <cell r="N270">
            <v>675</v>
          </cell>
          <cell r="O270" t="str">
            <v>ENCERRADO</v>
          </cell>
        </row>
        <row r="271">
          <cell r="A271">
            <v>7050</v>
          </cell>
          <cell r="B271" t="str">
            <v>50900.000548/2021-17</v>
          </cell>
          <cell r="C271" t="str">
            <v>AQUISIÇÃO DE PAPEL FORMATO A4, EXTRA BRANCO, PARA A COMPANHIA DOCAS DO CEARÁ</v>
          </cell>
          <cell r="D271" t="str">
            <v xml:space="preserve">2.204.039.000 - DEMAIS </v>
          </cell>
          <cell r="E271" t="str">
            <v>WR COMERCIO DE MATERIAIS DE LIMPEZA EIRELI</v>
          </cell>
          <cell r="F271" t="str">
            <v>33.651.718/0001-05</v>
          </cell>
          <cell r="G271" t="str">
            <v>05/2022</v>
          </cell>
          <cell r="I271" t="str">
            <v>DIAFIN</v>
          </cell>
          <cell r="J271" t="str">
            <v>COADMI</v>
          </cell>
          <cell r="K271">
            <v>44609</v>
          </cell>
          <cell r="L271" t="str">
            <v xml:space="preserve">Lei nº 13.303/2016 PE 03/2022 </v>
          </cell>
          <cell r="M271">
            <v>45104</v>
          </cell>
          <cell r="N271">
            <v>17300</v>
          </cell>
          <cell r="O271" t="str">
            <v>ENCERRADO</v>
          </cell>
        </row>
        <row r="272">
          <cell r="A272">
            <v>7060</v>
          </cell>
          <cell r="B272" t="str">
            <v>50900.000008/2021-33</v>
          </cell>
          <cell r="C272" t="str">
            <v>PRESTAÇÃO DE SERVIÇO DE MANUTENÇÃO CORRETIVA E PREVENTIVA NO SISTEMA DE TELEFONIA, COM FORNECIMENTO DE PEÇAS PARA O PORTO DE FORTALEZA</v>
          </cell>
          <cell r="D272" t="str">
            <v xml:space="preserve">2.290.040.000 - COMUNICAÇÕES </v>
          </cell>
          <cell r="E272" t="str">
            <v>SET SERVIÇOS ESPECIALIZADOS EM TELEINFORMATICA LTDA – EPP</v>
          </cell>
          <cell r="F272" t="str">
            <v>23.532.6177/0001-53</v>
          </cell>
          <cell r="G272" t="str">
            <v>06/2022</v>
          </cell>
          <cell r="I272" t="str">
            <v>DIAFIN</v>
          </cell>
          <cell r="J272" t="str">
            <v>CODINF</v>
          </cell>
          <cell r="K272">
            <v>44608</v>
          </cell>
          <cell r="L272" t="str">
            <v xml:space="preserve">Lei nº 13.303/2016 PE 029/2021 </v>
          </cell>
          <cell r="M272">
            <v>44987</v>
          </cell>
          <cell r="N272">
            <v>22800</v>
          </cell>
          <cell r="O272" t="str">
            <v>ENCERRADO</v>
          </cell>
        </row>
        <row r="273">
          <cell r="A273">
            <v>7061</v>
          </cell>
          <cell r="B273" t="str">
            <v>50900.000008/2021-33</v>
          </cell>
          <cell r="C273" t="str">
            <v>PRESTAÇÃO DE SERVIÇO DE MANUTENÇÃO CORRETIVA E PREVENTIVA NO SISTEMA DE TELEFONIA, COM FORNECIMENTO DE PEÇAS PARA O PORTO DE FORTALEZA</v>
          </cell>
          <cell r="D273" t="str">
            <v xml:space="preserve">2.290.040.000 - COMUNICAÇÕES </v>
          </cell>
          <cell r="E273" t="str">
            <v>SET SERVIÇOS ESPECIALIZADOS EM TELEINFORMATICA LTDA – EPP</v>
          </cell>
          <cell r="F273" t="str">
            <v>23.532.6177/0001-53</v>
          </cell>
          <cell r="G273" t="str">
            <v>06/2022</v>
          </cell>
          <cell r="H273" t="str">
            <v xml:space="preserve">1º ADITIVO DE CONTRATO 06/2022
</v>
          </cell>
          <cell r="I273" t="str">
            <v>DIAFIN</v>
          </cell>
          <cell r="J273" t="str">
            <v>CODINF</v>
          </cell>
          <cell r="K273">
            <v>44987</v>
          </cell>
          <cell r="L273" t="str">
            <v xml:space="preserve">Lei nº 13.303/2016 PE 029/2021 </v>
          </cell>
          <cell r="M273">
            <v>45353</v>
          </cell>
          <cell r="N273">
            <v>22800</v>
          </cell>
          <cell r="O273" t="str">
            <v>ENCERRADO</v>
          </cell>
        </row>
        <row r="274">
          <cell r="A274">
            <v>7062</v>
          </cell>
          <cell r="B274" t="str">
            <v>50900.000008/2021-33</v>
          </cell>
          <cell r="C274" t="str">
            <v>PRESTAÇÃO DE SERVIÇO DE MANUTENÇÃO CORRETIVA E PREVENTIVA NO SISTEMA DE TELEFONIA, COM FORNECIMENTO DE PEÇAS PARA O PORTO DE FORTALEZA</v>
          </cell>
          <cell r="D274" t="str">
            <v xml:space="preserve">2.290.040.000 - COMUNICAÇÕES </v>
          </cell>
          <cell r="E274" t="str">
            <v>SET SERVIÇOS ESPECIALIZADOS EM TELEINFORMATICA LTDA – EPP</v>
          </cell>
          <cell r="F274" t="str">
            <v>23.532.6177/0001-53</v>
          </cell>
          <cell r="G274" t="str">
            <v>06/2022</v>
          </cell>
          <cell r="H274" t="str">
            <v xml:space="preserve">2º ADITIVO DE CONTRATO 06/2022
</v>
          </cell>
          <cell r="I274" t="str">
            <v>DIAFIN</v>
          </cell>
          <cell r="J274" t="str">
            <v>CODINF</v>
          </cell>
          <cell r="K274">
            <v>45355</v>
          </cell>
          <cell r="L274" t="str">
            <v xml:space="preserve">Lei nº 13.303/2016 PE 029/2021 </v>
          </cell>
          <cell r="M274">
            <v>45718</v>
          </cell>
          <cell r="N274">
            <v>22800</v>
          </cell>
          <cell r="O274" t="str">
            <v>ENCERRADO</v>
          </cell>
        </row>
        <row r="275">
          <cell r="A275">
            <v>7063</v>
          </cell>
          <cell r="B275" t="str">
            <v>50900.000008/2021-33</v>
          </cell>
          <cell r="C275" t="str">
            <v>PRESTAÇÃO DE SERVIÇO DE MANUTENÇÃO CORRETIVA E PREVENTIVA NO SISTEMA DE TELEFONIA, COM FORNECIMENTO DE PEÇAS PARA O PORTO DE FORTALEZA</v>
          </cell>
          <cell r="D275" t="str">
            <v xml:space="preserve">2.290.040.000 - COMUNICAÇÕES </v>
          </cell>
          <cell r="E275" t="str">
            <v>SET SERVIÇOS ESPECIALIZADOS EM TELEINFORMATICA LTDA – EPP</v>
          </cell>
          <cell r="F275" t="str">
            <v>23.532.6177/0001-53</v>
          </cell>
          <cell r="G275" t="str">
            <v>06/2022</v>
          </cell>
          <cell r="H275" t="str">
            <v xml:space="preserve">3º ADITIVO DE CONTRATO 06/2022
</v>
          </cell>
          <cell r="I275" t="str">
            <v>DIAFIN</v>
          </cell>
          <cell r="J275" t="str">
            <v>CODINF</v>
          </cell>
          <cell r="K275">
            <v>45716</v>
          </cell>
          <cell r="L275" t="str">
            <v xml:space="preserve">Lei nº 13.303/2016 PE 029/2021 </v>
          </cell>
          <cell r="M275">
            <v>46083</v>
          </cell>
          <cell r="N275">
            <v>22800</v>
          </cell>
          <cell r="O275" t="str">
            <v>ENCERRADO</v>
          </cell>
        </row>
        <row r="276">
          <cell r="A276">
            <v>7064</v>
          </cell>
          <cell r="B276" t="str">
            <v>50900.000008/2021-33</v>
          </cell>
          <cell r="C276" t="str">
            <v>PRESTAÇÃO DE SERVIÇO DE MANUTENÇÃO CORRETIVA E PREVENTIVA NO SISTEMA DE TELEFONIA, COM FORNECIMENTO DE PEÇAS PARA O PORTO DE FORTALEZA</v>
          </cell>
          <cell r="D276" t="str">
            <v xml:space="preserve">2.290.040.000 - COMUNICAÇÕES </v>
          </cell>
          <cell r="E276" t="str">
            <v>SET SERVIÇOS ESPECIALIZADOS EM TELEINFORMATICA LTDA – EPP</v>
          </cell>
          <cell r="F276" t="str">
            <v>23.532.6177/0001-53</v>
          </cell>
          <cell r="G276" t="str">
            <v>06/2022</v>
          </cell>
          <cell r="H276" t="str">
            <v xml:space="preserve">4º ADITIVO DE CONTRATO 06/2022
</v>
          </cell>
          <cell r="I276" t="str">
            <v>DIAFIN</v>
          </cell>
          <cell r="J276" t="str">
            <v>CODINF</v>
          </cell>
          <cell r="K276">
            <v>46084</v>
          </cell>
          <cell r="L276" t="str">
            <v xml:space="preserve">Lei nº 13.303/2016 PE 029/2021 </v>
          </cell>
          <cell r="M276">
            <v>46448</v>
          </cell>
          <cell r="N276">
            <v>22800</v>
          </cell>
          <cell r="O276" t="str">
            <v>EM EXECUÇÃO</v>
          </cell>
        </row>
        <row r="277">
          <cell r="A277">
            <v>7070</v>
          </cell>
          <cell r="B277" t="str">
            <v>50900.000526/2021-57</v>
          </cell>
          <cell r="C277" t="str">
            <v>PRESTAÇÃO DE SERVIÇOS DE TERCEIRIZAÇÃO DE MÃO DE OBRA ESPECIALIZADA EM DESENVOLVIMENTO E MANUTENÇÃO DE SOFTWARES EM CONFORMIDADES COM AS NECESSIDADES DA COMPANHIA DOCAS DO CEARÁ</v>
          </cell>
          <cell r="D277" t="str">
            <v xml:space="preserve">2.205.900.000 - OUTROS SERVIÇOS DE TERCEIROS </v>
          </cell>
          <cell r="E277" t="str">
            <v>ENGESOFTWARE TECNOLOGIA S.A</v>
          </cell>
          <cell r="F277" t="str">
            <v>00.681.946/0001-60</v>
          </cell>
          <cell r="G277" t="str">
            <v>07/2022</v>
          </cell>
          <cell r="I277" t="str">
            <v xml:space="preserve">DIEGEP </v>
          </cell>
          <cell r="J277" t="str">
            <v>CODTEI</v>
          </cell>
          <cell r="K277">
            <v>44622</v>
          </cell>
          <cell r="L277" t="str">
            <v xml:space="preserve">Lei nº 13.303/2016 PE 034/2021 </v>
          </cell>
          <cell r="M277">
            <v>45395</v>
          </cell>
          <cell r="N277">
            <v>2541671.7599999998</v>
          </cell>
          <cell r="O277" t="str">
            <v>ENCERRADO</v>
          </cell>
        </row>
        <row r="278">
          <cell r="A278">
            <v>7071</v>
          </cell>
          <cell r="B278" t="str">
            <v>50900.000526/2021-57</v>
          </cell>
          <cell r="C278" t="str">
            <v>PRESTAÇÃO DE SERVIÇOS DE TERCEIRIZAÇÃO DE MÃO DE OBRA ESPECIALIZADA EM DESENVOLVIMENTO E MANUTENÇÃO DE SOFTWARES EM CONFORMIDADES COM AS NECESSIDADES DA COMPANHIA DOCAS DO CEARÁ</v>
          </cell>
          <cell r="D278" t="str">
            <v xml:space="preserve">2.205.900.000 - OUTROS SERVIÇOS DE TERCEIROS </v>
          </cell>
          <cell r="E278" t="str">
            <v>ENGESOFTWARE TECNOLOGIA S.A</v>
          </cell>
          <cell r="F278" t="str">
            <v>00.681.946/0001-60</v>
          </cell>
          <cell r="G278" t="str">
            <v>07/2022</v>
          </cell>
          <cell r="H278" t="str">
            <v xml:space="preserve">1º ADITIVO DE CONTRATO 07/2022
</v>
          </cell>
          <cell r="I278" t="str">
            <v xml:space="preserve">DIEGEP </v>
          </cell>
          <cell r="J278" t="str">
            <v>CODTEI</v>
          </cell>
          <cell r="K278">
            <v>44830</v>
          </cell>
          <cell r="L278" t="str">
            <v xml:space="preserve">Lei nº 13.303/2016 PE 034/2021 </v>
          </cell>
          <cell r="M278">
            <v>45395</v>
          </cell>
          <cell r="N278">
            <v>2797393.9199999999</v>
          </cell>
          <cell r="O278" t="str">
            <v>ENCERRADO</v>
          </cell>
        </row>
        <row r="279">
          <cell r="A279">
            <v>7072</v>
          </cell>
          <cell r="B279" t="str">
            <v>50900.000526/2021-57</v>
          </cell>
          <cell r="C279" t="str">
            <v>PRESTAÇÃO DE SERVIÇOS DE TERCEIRIZAÇÃO DE MÃO DE OBRA ESPECIALIZADA EM DESENVOLVIMENTO E MANUTENÇÃO DE SOFTWARES EM CONFORMIDADES COM AS NECESSIDADES DA COMPANHIA DOCAS DO CEARÁ</v>
          </cell>
          <cell r="D279" t="str">
            <v xml:space="preserve">2.205.900.000 - OUTROS SERVIÇOS DE TERCEIROS </v>
          </cell>
          <cell r="E279" t="str">
            <v>ENGESOFTWARE TECNOLOGIA S.A</v>
          </cell>
          <cell r="F279" t="str">
            <v>00.681.946/0001-60</v>
          </cell>
          <cell r="G279" t="str">
            <v>07/2022</v>
          </cell>
          <cell r="H279" t="str">
            <v xml:space="preserve">2º ADITIVO DE CONTRATO 07/2022
</v>
          </cell>
          <cell r="I279" t="str">
            <v xml:space="preserve">DIEGEP </v>
          </cell>
          <cell r="J279" t="str">
            <v>CODTEI</v>
          </cell>
          <cell r="K279">
            <v>45160</v>
          </cell>
          <cell r="L279" t="str">
            <v xml:space="preserve">Lei nº 13.303/2016 PE 034/2021 </v>
          </cell>
          <cell r="M279">
            <v>45395</v>
          </cell>
          <cell r="N279">
            <v>3056508.69</v>
          </cell>
          <cell r="O279" t="str">
            <v>ENCERRADO</v>
          </cell>
        </row>
        <row r="280">
          <cell r="A280">
            <v>7073</v>
          </cell>
          <cell r="B280" t="str">
            <v>50900.000526/2021-57</v>
          </cell>
          <cell r="C280" t="str">
            <v>PRESTAÇÃO DE SERVIÇOS DE TERCEIRIZAÇÃO DE MÃO DE OBRA ESPECIALIZADA EM DESENVOLVIMENTO E MANUTENÇÃO DE SOFTWARES EM CONFORMIDADES COM AS NECESSIDADES DA COMPANHIA DOCAS DO CEARÁ</v>
          </cell>
          <cell r="D280" t="str">
            <v xml:space="preserve">2.205.900.000 - OUTROS SERVIÇOS DE TERCEIROS </v>
          </cell>
          <cell r="E280" t="str">
            <v>ENGESOFTWARE TECNOLOGIA S.A</v>
          </cell>
          <cell r="F280" t="str">
            <v>00.681.946/0001-60</v>
          </cell>
          <cell r="G280" t="str">
            <v>07/2022</v>
          </cell>
          <cell r="H280" t="str">
            <v xml:space="preserve">3º ADITIVO DE CONTRATO 07/2022
</v>
          </cell>
          <cell r="I280" t="str">
            <v xml:space="preserve">DIEGEP </v>
          </cell>
          <cell r="J280" t="str">
            <v>CODTEI</v>
          </cell>
          <cell r="K280">
            <v>45348</v>
          </cell>
          <cell r="L280" t="str">
            <v xml:space="preserve">Lei nº 13.303/2016 PE 034/2021 </v>
          </cell>
          <cell r="M280">
            <v>45395</v>
          </cell>
          <cell r="N280">
            <v>3229237.11</v>
          </cell>
          <cell r="O280" t="str">
            <v>ENCERRADO</v>
          </cell>
        </row>
        <row r="281">
          <cell r="A281">
            <v>7074</v>
          </cell>
          <cell r="B281" t="str">
            <v>50900.000526/2021-57</v>
          </cell>
          <cell r="C281" t="str">
            <v>PRESTAÇÃO DE SERVIÇOS DE TERCEIRIZAÇÃO DE MÃO DE OBRA ESPECIALIZADA EM DESENVOLVIMENTO E MANUTENÇÃO DE SOFTWARES EM CONFORMIDADES COM AS NECESSIDADES DA COMPANHIA DOCAS DO CEARÁ</v>
          </cell>
          <cell r="D281" t="str">
            <v xml:space="preserve">2.205.900.000 - OUTROS SERVIÇOS DE TERCEIROS </v>
          </cell>
          <cell r="E281" t="str">
            <v>ENGESOFTWARE TECNOLOGIA S.A</v>
          </cell>
          <cell r="F281" t="str">
            <v>00.681.946/0001-60</v>
          </cell>
          <cell r="G281" t="str">
            <v>07/2022</v>
          </cell>
          <cell r="H281" t="str">
            <v xml:space="preserve">4º ADITIVO DE CONTRATO 07/2022
</v>
          </cell>
          <cell r="I281" t="str">
            <v xml:space="preserve">DIEGEP </v>
          </cell>
          <cell r="J281" t="str">
            <v>CODTEI</v>
          </cell>
          <cell r="K281">
            <v>45365</v>
          </cell>
          <cell r="L281" t="str">
            <v xml:space="preserve">Lei nº 13.303/2016 PE 034/2021 </v>
          </cell>
          <cell r="M281">
            <v>46126</v>
          </cell>
          <cell r="N281">
            <v>3686969.76</v>
          </cell>
          <cell r="O281" t="str">
            <v>ENCERRADO</v>
          </cell>
        </row>
        <row r="282">
          <cell r="A282">
            <v>7075</v>
          </cell>
          <cell r="B282" t="str">
            <v>50900.000526/2021-57</v>
          </cell>
          <cell r="C282" t="str">
            <v>PRESTAÇÃO DE SERVIÇOS DE TERCEIRIZAÇÃO DE MÃO DE OBRA ESPECIALIZADA EM DESENVOLVIMENTO E MANUTENÇÃO DE SOFTWARES EM CONFORMIDADES COM AS NECESSIDADES DA COMPANHIA DOCAS DO CEARÁ</v>
          </cell>
          <cell r="D282" t="str">
            <v xml:space="preserve">2.205.900.000 - OUTROS SERVIÇOS DE TERCEIROS </v>
          </cell>
          <cell r="E282" t="str">
            <v>ENGESOFTWARE TECNOLOGIA S.A</v>
          </cell>
          <cell r="F282" t="str">
            <v>00.681.946/0001-60</v>
          </cell>
          <cell r="G282" t="str">
            <v>07/2022</v>
          </cell>
          <cell r="H282" t="str">
            <v xml:space="preserve">5º ADITIVO DE CONTRATO 07/2022
</v>
          </cell>
          <cell r="I282" t="str">
            <v xml:space="preserve">DIEGEP </v>
          </cell>
          <cell r="J282" t="str">
            <v>CODTEI</v>
          </cell>
          <cell r="K282">
            <v>45687</v>
          </cell>
          <cell r="L282" t="str">
            <v xml:space="preserve">Lei nº 13.303/2016 PE 034/2021 </v>
          </cell>
          <cell r="M282">
            <v>46126</v>
          </cell>
          <cell r="N282">
            <v>3857645.28</v>
          </cell>
          <cell r="O282" t="str">
            <v>ENCERRADO</v>
          </cell>
        </row>
        <row r="283">
          <cell r="A283">
            <v>7076</v>
          </cell>
          <cell r="B283" t="str">
            <v>50900.000526/2021-57</v>
          </cell>
          <cell r="C283" t="str">
            <v>PRESTAÇÃO DE SERVIÇOS DE TERCEIRIZAÇÃO DE MÃO DE OBRA ESPECIALIZADA EM DESENVOLVIMENTO E MANUTENÇÃO DE SOFTWARES EM CONFORMIDADES COM AS NECESSIDADES DA COMPANHIA DOCAS DO CEARÁ</v>
          </cell>
          <cell r="D283" t="str">
            <v xml:space="preserve">2.205.900.000 - OUTROS SERVIÇOS DE TERCEIROS </v>
          </cell>
          <cell r="E283" t="str">
            <v>ENGESOFTWARE TECNOLOGIA S.A</v>
          </cell>
          <cell r="F283" t="str">
            <v>00.681.946/0001-60</v>
          </cell>
          <cell r="G283" t="str">
            <v>07/2022</v>
          </cell>
          <cell r="H283" t="str">
            <v xml:space="preserve">6º ADITIVO DE CONTRATO 07/2022
</v>
          </cell>
          <cell r="I283" t="str">
            <v xml:space="preserve">DIEGEP </v>
          </cell>
          <cell r="J283" t="str">
            <v>CODTEI</v>
          </cell>
          <cell r="K283">
            <v>46062</v>
          </cell>
          <cell r="L283" t="str">
            <v xml:space="preserve">Lei nº 13.303/2016 PE 034/2021 </v>
          </cell>
          <cell r="M283">
            <v>46521</v>
          </cell>
          <cell r="N283">
            <v>4051628.88</v>
          </cell>
          <cell r="O283" t="str">
            <v>EM EXECUÇÃO</v>
          </cell>
        </row>
        <row r="284">
          <cell r="A284">
            <v>7080</v>
          </cell>
          <cell r="B284" t="str">
            <v>50900.000197/2022-25</v>
          </cell>
          <cell r="C284" t="str">
            <v>PARTICIPAÇÃO DA CDC NA MISSÃO PORTUGAL DO BRASIL EXPORT 2022 – FÓRUM NACIONAL DE LOGÍSTICA E INFRAESTRUTURA PORTUÁRIA</v>
          </cell>
          <cell r="D284" t="str">
            <v>2.205.050.200 - PUBLICIDADE MERCADOLÓGICA</v>
          </cell>
          <cell r="E284" t="str">
            <v>CENTRO DE ESTUDOS EM LOGÍSTICA, TRANSPORTES E COMÉRCIO EXTERIOR DO BRASIL EXPORT - C.E.B.E. LTDA</v>
          </cell>
          <cell r="F284" t="str">
            <v>40.435.738/0001-04</v>
          </cell>
          <cell r="G284" t="str">
            <v>08/2022</v>
          </cell>
          <cell r="I284" t="str">
            <v>DIRCOM</v>
          </cell>
          <cell r="J284" t="str">
            <v>CODGEN</v>
          </cell>
          <cell r="K284">
            <v>44616</v>
          </cell>
          <cell r="L284" t="str">
            <v>Lei 13.303/2016 INEXIGIBILIDADE DE LICITAÇÃO</v>
          </cell>
          <cell r="M284">
            <v>44643</v>
          </cell>
          <cell r="N284">
            <v>15000</v>
          </cell>
          <cell r="O284" t="str">
            <v>ENCERRADO</v>
          </cell>
        </row>
        <row r="285">
          <cell r="A285">
            <v>7090</v>
          </cell>
          <cell r="B285" t="str">
            <v>50900.000381/2021-94</v>
          </cell>
          <cell r="C285" t="str">
            <v>AQUISIÇÃO E A INSTALAÇÃO DE CLIMATIZADORES SELF CONTAINED DE PRECISÃO PARA A COMPANHIA DOCAS DO CEARÁ</v>
          </cell>
          <cell r="D285" t="str">
            <v>26.122.0035.4101.0023 - MANUTENÇÃO E ADEQUAÇÃO DE BENS IMÓVEIS</v>
          </cell>
          <cell r="E285" t="str">
            <v>ECOMIX EMPREENDIMENTOS E SERVIÇOS LTDA</v>
          </cell>
          <cell r="F285" t="str">
            <v>35.142.735/0001-34</v>
          </cell>
          <cell r="G285" t="str">
            <v>09/2022</v>
          </cell>
          <cell r="I285" t="str">
            <v>DIEGEP</v>
          </cell>
          <cell r="J285" t="str">
            <v>CODMAN</v>
          </cell>
          <cell r="K285">
            <v>44624</v>
          </cell>
          <cell r="L285" t="str">
            <v>Lei 13.303/2016 CONTRATAÇÃO DIRETA DISPENSA DE LICITAÇÃO</v>
          </cell>
          <cell r="M285">
            <v>44788</v>
          </cell>
          <cell r="N285">
            <v>185000</v>
          </cell>
          <cell r="O285" t="str">
            <v>ENCERRADO</v>
          </cell>
        </row>
        <row r="286">
          <cell r="A286">
            <v>7100</v>
          </cell>
          <cell r="B286" t="str">
            <v>50900.001125/2021-14</v>
          </cell>
          <cell r="C286" t="str">
            <v>PRESTAÇÃO DE SERVIÇOS DE ENGENHARIA, DESTINADO A ADAPTAÇÃO DE GALPÃO DA CDC, COM FORNECIMENTO DE MATERIAIS ELÉTRICOS E DE LÓGICA, PARA IMPLANTAÇÃO DE DEPÓSITO COM VISTORIA REMOTA DA RECEITA FEDERAL DO BRASIL – RFB</v>
          </cell>
          <cell r="D286" t="str">
            <v>26.122.0035.4101.0023 - MANUTENÇÃO E ADEQUAÇÃO DE BENS IMÓVEIS</v>
          </cell>
          <cell r="E286" t="str">
            <v>CONSTRUTORA ELOS LTDA</v>
          </cell>
          <cell r="F286" t="str">
            <v>05.217.104/0001-76</v>
          </cell>
          <cell r="G286" t="str">
            <v>10/2022</v>
          </cell>
          <cell r="I286" t="str">
            <v>DIEGEP</v>
          </cell>
          <cell r="J286" t="str">
            <v>CODFIN</v>
          </cell>
          <cell r="K286">
            <v>44630</v>
          </cell>
          <cell r="L286" t="str">
            <v>Lei 13.303/2016 CONTRATAÇÃO DIRETA DISPENSA DE LICITAÇÃO</v>
          </cell>
          <cell r="M286">
            <v>44739</v>
          </cell>
          <cell r="N286">
            <v>73106.61</v>
          </cell>
          <cell r="O286" t="str">
            <v>ENCERRADO</v>
          </cell>
        </row>
        <row r="287">
          <cell r="A287">
            <v>7101</v>
          </cell>
          <cell r="B287" t="str">
            <v>50900.001125/2021-14</v>
          </cell>
          <cell r="C287" t="str">
            <v>PRESTAÇÃO DE SERVIÇOS DE ENGENHARIA, DESTINADO A ADAPTAÇÃO DE GALPÃO DA CDC, COM FORNECIMENTO DE MATERIAIS ELÉTRICOS E DE LÓGICA, PARA IMPLANTAÇÃO DE DEPÓSITO COM VISTORIA REMOTA DA RECEITA FEDERAL DO BRASIL – RFB</v>
          </cell>
          <cell r="D287" t="str">
            <v>26.122.0035.4101.0023 - MANUTENÇÃO E ADEQUAÇÃO DE BENS IMÓVEIS</v>
          </cell>
          <cell r="E287" t="str">
            <v>CONSTRUTORA ELOS LTDA</v>
          </cell>
          <cell r="F287" t="str">
            <v>05.217.104/0001-76</v>
          </cell>
          <cell r="G287" t="str">
            <v>10/2022</v>
          </cell>
          <cell r="H287" t="str">
            <v xml:space="preserve">1º ADITIVO DE CONTRATO 10/2022
</v>
          </cell>
          <cell r="I287" t="str">
            <v>DIEGEP</v>
          </cell>
          <cell r="J287" t="str">
            <v>CODFIN</v>
          </cell>
          <cell r="K287">
            <v>44739</v>
          </cell>
          <cell r="L287" t="str">
            <v>Lei 13.303/2016 CONTRATAÇÃO DIRETA DISPENSA DE LICITAÇÃO</v>
          </cell>
          <cell r="M287">
            <v>44784</v>
          </cell>
          <cell r="N287">
            <v>26787.5</v>
          </cell>
          <cell r="O287" t="str">
            <v>ENCERRADO</v>
          </cell>
        </row>
        <row r="288">
          <cell r="A288">
            <v>7110</v>
          </cell>
          <cell r="B288" t="str">
            <v>50900.000917/2021-71</v>
          </cell>
          <cell r="C288" t="str">
            <v>SERVIÇO DE MANUTENÇÃO DAS INSTALAÇÕES CIVIS E PREDIAIS DO PORTO DE FORTALEZA</v>
          </cell>
          <cell r="D288" t="str">
            <v xml:space="preserve">2.205.900.000 - OUTROS SERVIÇOS DE TERCEIROS </v>
          </cell>
          <cell r="E288" t="str">
            <v>CONSTRUTORA ELOS LTDA</v>
          </cell>
          <cell r="F288" t="str">
            <v>05.217.104/0001-76</v>
          </cell>
          <cell r="G288" t="str">
            <v>11/2022</v>
          </cell>
          <cell r="I288" t="str">
            <v>DIEGEP</v>
          </cell>
          <cell r="J288" t="str">
            <v>CODFIN</v>
          </cell>
          <cell r="K288">
            <v>44630</v>
          </cell>
          <cell r="L288" t="str">
            <v xml:space="preserve">Lei 13.303/2016 DISPENSA DE LICITAÇÃO - EMERGENCIAL </v>
          </cell>
          <cell r="M288">
            <v>44815</v>
          </cell>
          <cell r="N288">
            <v>1158839.8400000001</v>
          </cell>
          <cell r="O288" t="str">
            <v>ENCERRADO</v>
          </cell>
        </row>
        <row r="289">
          <cell r="A289">
            <v>7120</v>
          </cell>
          <cell r="B289" t="str">
            <v>50900.000161/2021-61</v>
          </cell>
          <cell r="C289" t="str">
            <v>AQUISIÇÃO DE UNIFORMES (VESTUÁRIO) PARA A GUARDA PORTUÁRIA (LOTE 01) DA COMPANHIA DOCAS DO CEARÁ</v>
          </cell>
          <cell r="D289" t="str">
            <v xml:space="preserve">2.205.900.000 - OUTROS SERVIÇOS DE TERCEIROS </v>
          </cell>
          <cell r="E289" t="str">
            <v>PROT - SERVIS INDÚSTRIA COMERCIO E PRESTAÇÃO DE SERVIÇOS LTDA</v>
          </cell>
          <cell r="F289" t="str">
            <v>00.082.824/0001-58</v>
          </cell>
          <cell r="G289" t="str">
            <v>12/2022</v>
          </cell>
          <cell r="I289" t="str">
            <v>DIRPRE</v>
          </cell>
          <cell r="J289" t="str">
            <v xml:space="preserve">CODGUA </v>
          </cell>
          <cell r="K289">
            <v>44641</v>
          </cell>
          <cell r="L289" t="str">
            <v xml:space="preserve">Lei nº 13.303/2016 PE 031/2021 </v>
          </cell>
          <cell r="M289">
            <v>45083</v>
          </cell>
          <cell r="N289">
            <v>9699.9</v>
          </cell>
          <cell r="O289" t="str">
            <v>ENCERRADO</v>
          </cell>
        </row>
        <row r="290">
          <cell r="A290">
            <v>7130</v>
          </cell>
          <cell r="B290" t="str">
            <v>50900.001184/2021-92</v>
          </cell>
          <cell r="C290" t="str">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ell>
          <cell r="D290" t="str">
            <v xml:space="preserve">2.205.900.000 - OUTROS SERVIÇOS DE TERCEIROS </v>
          </cell>
          <cell r="E290" t="str">
            <v>BANCO DO BRASIL S/A</v>
          </cell>
          <cell r="F290" t="str">
            <v>00.000.000/0001-91</v>
          </cell>
          <cell r="G290" t="str">
            <v>13/2022</v>
          </cell>
          <cell r="I290" t="str">
            <v>DIRPRE</v>
          </cell>
          <cell r="J290" t="str">
            <v>CODCOL</v>
          </cell>
          <cell r="K290">
            <v>44659</v>
          </cell>
          <cell r="L290" t="str">
            <v>Lei 13.303/2016 CONTRATAÇÃO DIRETA DISPENSA DE LICITAÇÃO</v>
          </cell>
          <cell r="M290">
            <v>45024</v>
          </cell>
          <cell r="N290">
            <v>5000</v>
          </cell>
          <cell r="O290" t="str">
            <v>ENCERRADO</v>
          </cell>
        </row>
        <row r="291">
          <cell r="A291">
            <v>7131</v>
          </cell>
          <cell r="B291" t="str">
            <v>50900.001184/2021-92</v>
          </cell>
          <cell r="C291" t="str">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ell>
          <cell r="D291" t="str">
            <v xml:space="preserve">2.205.900.000 - OUTROS SERVIÇOS DE TERCEIROS </v>
          </cell>
          <cell r="E291" t="str">
            <v>BANCO DO BRASIL S/A</v>
          </cell>
          <cell r="F291" t="str">
            <v>00.000.000/0001-91</v>
          </cell>
          <cell r="G291" t="str">
            <v>13/2022</v>
          </cell>
          <cell r="H291" t="str">
            <v xml:space="preserve">1º ADITIVO DE CONTRATO 13/2022
</v>
          </cell>
          <cell r="I291" t="str">
            <v>DIRPRE</v>
          </cell>
          <cell r="J291" t="str">
            <v>CODCOL</v>
          </cell>
          <cell r="K291">
            <v>45007</v>
          </cell>
          <cell r="L291" t="str">
            <v>Lei 13.303/2016 CONTRATAÇÃO DIRETA DISPENSA DE LICITAÇÃO</v>
          </cell>
          <cell r="M291">
            <v>45389</v>
          </cell>
          <cell r="N291">
            <v>5000</v>
          </cell>
          <cell r="O291" t="str">
            <v>ENCERRADO</v>
          </cell>
        </row>
        <row r="292">
          <cell r="A292">
            <v>7140</v>
          </cell>
          <cell r="B292" t="str">
            <v>50900.000231/2022-61</v>
          </cell>
          <cell r="C292" t="str">
            <v> AQUISIÇÃO DE LICENÇA DE MÓDULO DE SOFTWARE E-SOCIAL/SST COM MANUTENÇÃO DO SISTEMA E SUPORTE</v>
          </cell>
          <cell r="D292" t="str">
            <v xml:space="preserve">2.205.900.000 - OUTROS SERVIÇOS DE TERCEIROS </v>
          </cell>
          <cell r="E292" t="str">
            <v>FORTES TECNOLOGIA EM SISTEMAS LTDA</v>
          </cell>
          <cell r="F292" t="str">
            <v>63.542.443/0001-24</v>
          </cell>
          <cell r="G292" t="str">
            <v>14/2022</v>
          </cell>
          <cell r="I292" t="str">
            <v>DIRCOM</v>
          </cell>
          <cell r="J292" t="str">
            <v>CODSMS</v>
          </cell>
          <cell r="K292">
            <v>44656</v>
          </cell>
          <cell r="L292" t="str">
            <v>Lei 13.303/2016 CONTRATAÇÃO DIRETA DISPENSA DE LICITAÇÃO</v>
          </cell>
          <cell r="M292">
            <v>45027</v>
          </cell>
          <cell r="N292">
            <v>9900</v>
          </cell>
          <cell r="O292" t="str">
            <v>ENCERRADO</v>
          </cell>
        </row>
        <row r="293">
          <cell r="A293">
            <v>7141</v>
          </cell>
          <cell r="B293" t="str">
            <v>50900.000231/2022-61</v>
          </cell>
          <cell r="C293" t="str">
            <v> AQUISIÇÃO DE LICENÇA DE MÓDULO DE SOFTWARE E-SOCIAL/SST COM MANUTENÇÃO DO SISTEMA E SUPORTE</v>
          </cell>
          <cell r="D293" t="str">
            <v xml:space="preserve">2.205.900.000 - OUTROS SERVIÇOS DE TERCEIROS </v>
          </cell>
          <cell r="E293" t="str">
            <v>FORTES TECNOLOGIA EM SISTEMAS LTDA</v>
          </cell>
          <cell r="F293" t="str">
            <v>63.542.443/0001-24</v>
          </cell>
          <cell r="G293" t="str">
            <v>14/2022</v>
          </cell>
          <cell r="H293" t="str">
            <v xml:space="preserve">1º ADITIVO DE CONTRATO 14/2022
</v>
          </cell>
          <cell r="I293" t="str">
            <v>DIRCOM</v>
          </cell>
          <cell r="J293" t="str">
            <v>CODSMS</v>
          </cell>
          <cell r="K293">
            <v>45015</v>
          </cell>
          <cell r="L293" t="str">
            <v>Lei 13.303/2016 CONTRATAÇÃO DIRETA DISPENSA DE LICITAÇÃO</v>
          </cell>
          <cell r="M293">
            <v>45393</v>
          </cell>
          <cell r="N293">
            <v>5400</v>
          </cell>
          <cell r="O293" t="str">
            <v>ENCERRADO</v>
          </cell>
        </row>
        <row r="294">
          <cell r="A294">
            <v>7142</v>
          </cell>
          <cell r="B294" t="str">
            <v>50900.000231/2022-61</v>
          </cell>
          <cell r="C294" t="str">
            <v> AQUISIÇÃO DE LICENÇA DE MÓDULO DE SOFTWARE E-SOCIAL/SST COM MANUTENÇÃO DO SISTEMA E SUPORTE</v>
          </cell>
          <cell r="D294" t="str">
            <v xml:space="preserve">2.205.900.000 - OUTROS SERVIÇOS DE TERCEIROS </v>
          </cell>
          <cell r="E294" t="str">
            <v>FORTES TECNOLOGIA EM SISTEMAS LTDA</v>
          </cell>
          <cell r="F294" t="str">
            <v>63.542.443/0001-24</v>
          </cell>
          <cell r="G294" t="str">
            <v>14/2022</v>
          </cell>
          <cell r="H294" t="str">
            <v xml:space="preserve">2º ADITIVO DE CONTRATO 14/2022
</v>
          </cell>
          <cell r="I294" t="str">
            <v>DIRCOM</v>
          </cell>
          <cell r="J294" t="str">
            <v>CODSMS</v>
          </cell>
          <cell r="K294">
            <v>45393</v>
          </cell>
          <cell r="L294" t="str">
            <v>Lei 13.303/2016 CONTRATAÇÃO DIRETA DISPENSA DE LICITAÇÃO</v>
          </cell>
          <cell r="M294">
            <v>45758</v>
          </cell>
          <cell r="N294">
            <v>5400</v>
          </cell>
          <cell r="O294" t="str">
            <v>ENCERRADO</v>
          </cell>
        </row>
        <row r="295">
          <cell r="A295">
            <v>7143</v>
          </cell>
          <cell r="B295" t="str">
            <v>50900.000231/2022-61</v>
          </cell>
          <cell r="C295" t="str">
            <v> AQUISIÇÃO DE LICENÇA DE MÓDULO DE SOFTWARE E-SOCIAL/SST COM MANUTENÇÃO DO SISTEMA E SUPORTE</v>
          </cell>
          <cell r="D295" t="str">
            <v xml:space="preserve">2.205.900.000 - OUTROS SERVIÇOS DE TERCEIROS </v>
          </cell>
          <cell r="E295" t="str">
            <v>FORTES TECNOLOGIA EM SISTEMAS LTDA</v>
          </cell>
          <cell r="F295" t="str">
            <v>63.542.443/0001-24</v>
          </cell>
          <cell r="G295" t="str">
            <v>14/2022</v>
          </cell>
          <cell r="H295" t="str">
            <v xml:space="preserve">3º ADITIVO DE CONTRATO 14/2022
</v>
          </cell>
          <cell r="I295" t="str">
            <v>DIRCOM</v>
          </cell>
          <cell r="J295" t="str">
            <v>CODSMS</v>
          </cell>
          <cell r="K295">
            <v>45702</v>
          </cell>
          <cell r="L295" t="str">
            <v>Lei 13.303/2016 CONTRATAÇÃO DIRETA DISPENSA DE LICITAÇÃO</v>
          </cell>
          <cell r="M295">
            <v>46124</v>
          </cell>
          <cell r="N295">
            <v>5400</v>
          </cell>
          <cell r="O295" t="str">
            <v>ENCERRADO</v>
          </cell>
        </row>
        <row r="296">
          <cell r="A296">
            <v>7144</v>
          </cell>
          <cell r="B296" t="str">
            <v>50900.000231/2022-61</v>
          </cell>
          <cell r="C296" t="str">
            <v> AQUISIÇÃO DE LICENÇA DE MÓDULO DE SOFTWARE E-SOCIAL/SST COM MANUTENÇÃO DO SISTEMA E SUPORTE</v>
          </cell>
          <cell r="D296" t="str">
            <v xml:space="preserve">2.205.900.000 - OUTROS SERVIÇOS DE TERCEIROS </v>
          </cell>
          <cell r="E296" t="str">
            <v>FORTES TECNOLOGIA EM SISTEMAS LTDA</v>
          </cell>
          <cell r="F296" t="str">
            <v>63.542.443/0001-24</v>
          </cell>
          <cell r="G296" t="str">
            <v>14/2022</v>
          </cell>
          <cell r="H296" t="str">
            <v xml:space="preserve">4º ADITIVO DE CONTRATO 14/2022
</v>
          </cell>
          <cell r="I296" t="str">
            <v>DIRCOM</v>
          </cell>
          <cell r="J296" t="str">
            <v>CODSMS</v>
          </cell>
          <cell r="K296">
            <v>46057</v>
          </cell>
          <cell r="L296" t="str">
            <v>Lei 13.303/2016 CONTRATAÇÃO DIRETA DISPENSA DE LICITAÇÃO</v>
          </cell>
          <cell r="M296">
            <v>46488</v>
          </cell>
          <cell r="N296">
            <v>5863.44</v>
          </cell>
          <cell r="O296" t="str">
            <v>EM EXECUÇÃO</v>
          </cell>
        </row>
        <row r="297">
          <cell r="A297">
            <v>7150</v>
          </cell>
          <cell r="B297" t="str">
            <v>50900.000220/2022-81</v>
          </cell>
          <cell r="C297" t="str">
            <v>PRESTAÇÃO DE SERVIÇOS DE SUPORTE LICITATÓRIO E JURÍDICO</v>
          </cell>
          <cell r="D297" t="str">
            <v xml:space="preserve">2.205.900.000 - OUTROS SERVIÇOS DE TERCEIROS </v>
          </cell>
          <cell r="E297" t="str">
            <v>ZÊNITE INFORMAÇÃO E CONSULTORIA S.A</v>
          </cell>
          <cell r="F297" t="str">
            <v>86.781.069/0001-15</v>
          </cell>
          <cell r="G297" t="str">
            <v>15/2022</v>
          </cell>
          <cell r="I297" t="str">
            <v>DIRPRE</v>
          </cell>
          <cell r="J297" t="str">
            <v>CODJUR</v>
          </cell>
          <cell r="K297">
            <v>44663</v>
          </cell>
          <cell r="L297" t="str">
            <v>Lei 13.303/2016 INEXIGIBILIDADE DE LICITAÇÃO</v>
          </cell>
          <cell r="M297">
            <v>45041</v>
          </cell>
          <cell r="N297">
            <v>21900</v>
          </cell>
          <cell r="O297" t="str">
            <v>ENCERRADO</v>
          </cell>
        </row>
        <row r="298">
          <cell r="A298">
            <v>7151</v>
          </cell>
          <cell r="B298" t="str">
            <v>50900.000220/2022-81</v>
          </cell>
          <cell r="C298" t="str">
            <v>PRESTAÇÃO DE SERVIÇOS DE SUPORTE LICITATÓRIO E JURÍDICO</v>
          </cell>
          <cell r="D298" t="str">
            <v xml:space="preserve">2.205.900.000 - OUTROS SERVIÇOS DE TERCEIROS </v>
          </cell>
          <cell r="E298" t="str">
            <v>ZÊNITE INFORMAÇÃO E CONSULTORIA S.A</v>
          </cell>
          <cell r="F298" t="str">
            <v>86.781.069/0001-15</v>
          </cell>
          <cell r="G298" t="str">
            <v>15/2022</v>
          </cell>
          <cell r="H298" t="str">
            <v xml:space="preserve">1º ADITIVO DE CONTRATO 15/2022
</v>
          </cell>
          <cell r="I298" t="str">
            <v>DIRPRE</v>
          </cell>
          <cell r="J298" t="str">
            <v>CODJUR</v>
          </cell>
          <cell r="K298">
            <v>45040</v>
          </cell>
          <cell r="L298" t="str">
            <v>Lei 13.303/2016 INEXIGIBILIDADE DE LICITAÇÃO</v>
          </cell>
          <cell r="M298">
            <v>45407</v>
          </cell>
          <cell r="N298">
            <v>21900</v>
          </cell>
          <cell r="O298" t="str">
            <v>ENCERRADO</v>
          </cell>
        </row>
        <row r="299">
          <cell r="A299">
            <v>7160</v>
          </cell>
          <cell r="B299" t="str">
            <v>50900.000592/2020-46</v>
          </cell>
          <cell r="C299" t="str">
            <v>AQUISIÇÃO DE DISJUNTORES E BUCHAS DE PASSAGEM PARA AS SUBESTAÇÕES ELÉTRICAS (LOTES 01 E 02), PARA A COMPANHIA DOCAS DO CEARÁ</v>
          </cell>
          <cell r="D299" t="str">
            <v>26.122.0035.4101.0023 - MANUTENÇÃO E ADEQUAÇÃO DE BENS IMÓVEIS</v>
          </cell>
          <cell r="E299" t="str">
            <v>FABIANA D. CARVALHO LTDA</v>
          </cell>
          <cell r="F299" t="str">
            <v>35.322.200/0001-45</v>
          </cell>
          <cell r="G299" t="str">
            <v>16/2022</v>
          </cell>
          <cell r="I299" t="str">
            <v>DIEGEP</v>
          </cell>
          <cell r="J299" t="str">
            <v>CODMAN</v>
          </cell>
          <cell r="K299">
            <v>44658</v>
          </cell>
          <cell r="L299" t="str">
            <v xml:space="preserve">Lei nº 13.303/2016 PE 08/2022 </v>
          </cell>
          <cell r="M299">
            <v>44725</v>
          </cell>
          <cell r="N299">
            <v>298753.89</v>
          </cell>
          <cell r="O299" t="str">
            <v>ENCERRADO</v>
          </cell>
        </row>
        <row r="300">
          <cell r="A300">
            <v>7170</v>
          </cell>
          <cell r="B300" t="str">
            <v>50900.000095/2022-18</v>
          </cell>
          <cell r="C300" t="str">
            <v>PARTICIPAÇÃO DA CDC NO BRASIL EXPORT 2022 - FÓRUM NACIONAL DE LOGÍSTICA E INFRAESTRUTURA PORTUÁRIA</v>
          </cell>
          <cell r="D300" t="str">
            <v xml:space="preserve">2.205.050.200 - PUBLICIDADE MERCADOLÓGICA  </v>
          </cell>
          <cell r="E300" t="str">
            <v>CENTRO DE ESTUDOS EM LOGÍSTICA, TRANSPORTES E COMÉRCIO EXTERIOR DO BRASIL EXPORT - C.E.B.E. LTDA</v>
          </cell>
          <cell r="F300" t="str">
            <v>40.435.738/0001-04</v>
          </cell>
          <cell r="G300" t="str">
            <v>17/2022</v>
          </cell>
          <cell r="I300" t="str">
            <v>DIRCOM</v>
          </cell>
          <cell r="J300" t="str">
            <v>CODGEN</v>
          </cell>
          <cell r="K300">
            <v>44663</v>
          </cell>
          <cell r="L300" t="str">
            <v>Lei 13.303/2016 INEXIGIBILIDADE DE LICITAÇÃO</v>
          </cell>
          <cell r="M300">
            <v>44758</v>
          </cell>
          <cell r="N300">
            <v>62000</v>
          </cell>
          <cell r="O300" t="str">
            <v>ENCERRADO</v>
          </cell>
        </row>
        <row r="301">
          <cell r="A301">
            <v>7180</v>
          </cell>
          <cell r="B301" t="str">
            <v>50900.001112/2021-45</v>
          </cell>
          <cell r="C301" t="str">
            <v>AQUISIÇÃO DE BATERIAS AUTOMOTIVAS, PARA A COMPANHIA DOCAS DO CEARÁ</v>
          </cell>
          <cell r="D301" t="str">
            <v xml:space="preserve">2.204.039.000 - DEMAIS </v>
          </cell>
          <cell r="E301" t="str">
            <v>M J B TORRES BATERIAS – ME</v>
          </cell>
          <cell r="F301" t="str">
            <v>23.485.274/0001-13</v>
          </cell>
          <cell r="G301" t="str">
            <v>18/2022</v>
          </cell>
          <cell r="I301" t="str">
            <v>DIEGEP</v>
          </cell>
          <cell r="J301" t="str">
            <v>CODINF</v>
          </cell>
          <cell r="K301">
            <v>44691</v>
          </cell>
          <cell r="L301" t="str">
            <v>Lei 13.303/2016 CONTRATAÇÃO DIRETA DISPENSA DE LICITAÇÃO</v>
          </cell>
          <cell r="M301">
            <v>45082</v>
          </cell>
          <cell r="N301">
            <v>4920</v>
          </cell>
          <cell r="O301" t="str">
            <v>ENCERRADO</v>
          </cell>
        </row>
        <row r="302">
          <cell r="A302">
            <v>7190</v>
          </cell>
          <cell r="B302" t="str">
            <v>50900.001099/2021-24</v>
          </cell>
          <cell r="C302" t="str">
            <v>CONTRATAÇÃO DE EMPRESA PARA PRESTAÇÃO DE SERVIÇOS DE VIGILÂNCIA PATRIMONIAL, ARMADA E DESARMADA, 24HS, COM DEDICAÇÃO DE MÃO DE OBRA E FORNECIMENTO DE ITENS NECESSÁRIOS À EXECUÇÃO, PARA ATENDER ÀS NECESSIDADES DA COMPANHIA DOCAS DO CEARÁ</v>
          </cell>
          <cell r="D302" t="str">
            <v xml:space="preserve">2.205.040.000 - VIGILÂNCIA E SEGURANÇA  </v>
          </cell>
          <cell r="E302" t="str">
            <v>INTERFORT SEGURANÇA DE VALORES LTDA</v>
          </cell>
          <cell r="F302" t="str">
            <v>04.008.185/0006-46</v>
          </cell>
          <cell r="G302" t="str">
            <v>19/2022</v>
          </cell>
          <cell r="I302" t="str">
            <v>DIRPRE</v>
          </cell>
          <cell r="J302" t="str">
            <v>CODGUAR</v>
          </cell>
          <cell r="K302">
            <v>44705</v>
          </cell>
          <cell r="L302" t="str">
            <v xml:space="preserve">Lei nº 13.303/2016 PE 09/2022 </v>
          </cell>
          <cell r="M302">
            <v>45085</v>
          </cell>
          <cell r="N302">
            <v>5605484.2800000003</v>
          </cell>
          <cell r="O302" t="str">
            <v>ENCERRADO</v>
          </cell>
        </row>
        <row r="303">
          <cell r="A303">
            <v>7191</v>
          </cell>
          <cell r="B303" t="str">
            <v>50900.001099/2021-24</v>
          </cell>
          <cell r="C303" t="str">
            <v>CONTRATAÇÃO DE EMPRESA PARA PRESTAÇÃO DE SERVIÇOS DE VIGILÂNCIA PATRIMONIAL, ARMADA E DESARMADA, 24HS, COM DEDICAÇÃO DE MÃO DE OBRA E FORNECIMENTO DE ITENS NECESSÁRIOS À EXECUÇÃO, PARA ATENDER ÀS NECESSIDADES DA COMPANHIA DOCAS DO CEARÁ</v>
          </cell>
          <cell r="D303" t="str">
            <v xml:space="preserve">2.205.040.000 - VIGILÂNCIA E SEGURANÇA  </v>
          </cell>
          <cell r="E303" t="str">
            <v>INTERFORT SEGURANÇA DE VALORES LTDA</v>
          </cell>
          <cell r="F303" t="str">
            <v>04.008.185/0006-46</v>
          </cell>
          <cell r="G303" t="str">
            <v>19/2022</v>
          </cell>
          <cell r="H303" t="str">
            <v xml:space="preserve">1º ADITIVO DE CONTRATO 19/2022
</v>
          </cell>
          <cell r="I303" t="str">
            <v>DIRPRE</v>
          </cell>
          <cell r="J303" t="str">
            <v>CODGUAR</v>
          </cell>
          <cell r="K303">
            <v>44861</v>
          </cell>
          <cell r="L303" t="str">
            <v xml:space="preserve">Lei nº 13.303/2016 PE 09/2022 </v>
          </cell>
          <cell r="M303">
            <v>45085</v>
          </cell>
          <cell r="N303">
            <v>6157860.4800000004</v>
          </cell>
          <cell r="O303" t="str">
            <v>ENCERRADO</v>
          </cell>
        </row>
        <row r="304">
          <cell r="A304">
            <v>7192</v>
          </cell>
          <cell r="B304" t="str">
            <v>50900.001099/2021-24</v>
          </cell>
          <cell r="C304" t="str">
            <v>CONTRATAÇÃO DE EMPRESA PARA PRESTAÇÃO DE SERVIÇOS DE VIGILÂNCIA PATRIMONIAL, ARMADA E DESARMADA, 24HS, COM DEDICAÇÃO DE MÃO DE OBRA E FORNECIMENTO DE ITENS NECESSÁRIOS À EXECUÇÃO, PARA ATENDER ÀS NECESSIDADES DA COMPANHIA DOCAS DO CEARÁ</v>
          </cell>
          <cell r="D304" t="str">
            <v xml:space="preserve">2.205.040.000 - VIGILÂNCIA E SEGURANÇA  </v>
          </cell>
          <cell r="E304" t="str">
            <v>INTERFORT SEGURANÇA DE VALORES LTDA</v>
          </cell>
          <cell r="F304" t="str">
            <v>04.008.185/0006-46</v>
          </cell>
          <cell r="G304" t="str">
            <v>19/2022</v>
          </cell>
          <cell r="H304" t="str">
            <v xml:space="preserve">2º ADITIVO DE CONTRATO 19/2022
</v>
          </cell>
          <cell r="I304" t="str">
            <v>DIRPRE</v>
          </cell>
          <cell r="J304" t="str">
            <v>CODGUAR</v>
          </cell>
          <cell r="K304">
            <v>44769</v>
          </cell>
          <cell r="L304" t="str">
            <v xml:space="preserve">Lei nº 13.303/2016 PE 09/2022 </v>
          </cell>
          <cell r="M304">
            <v>45451</v>
          </cell>
          <cell r="N304">
            <v>6157860.4800000004</v>
          </cell>
          <cell r="O304" t="str">
            <v>ENCERRADO</v>
          </cell>
        </row>
        <row r="305">
          <cell r="A305">
            <v>7193</v>
          </cell>
          <cell r="B305" t="str">
            <v>50900.001099/2021-24</v>
          </cell>
          <cell r="C305" t="str">
            <v>CONTRATAÇÃO DE EMPRESA PARA PRESTAÇÃO DE SERVIÇOS DE VIGILÂNCIA PATRIMONIAL, ARMADA E DESARMADA, 24HS, COM DEDICAÇÃO DE MÃO DE OBRA E FORNECIMENTO DE ITENS NECESSÁRIOS À EXECUÇÃO, PARA ATENDER ÀS NECESSIDADES DA COMPANHIA DOCAS DO CEARÁ</v>
          </cell>
          <cell r="D305" t="str">
            <v xml:space="preserve">2.205.040.000 - VIGILÂNCIA E SEGURANÇA  </v>
          </cell>
          <cell r="E305" t="str">
            <v>INTERFORT SEGURANÇA DE VALORES LTDA</v>
          </cell>
          <cell r="F305" t="str">
            <v>04.008.185/0006-46</v>
          </cell>
          <cell r="G305" t="str">
            <v>19/2022</v>
          </cell>
          <cell r="H305" t="str">
            <v xml:space="preserve">3º ADITIVO DE CONTRATO 19/2022
</v>
          </cell>
          <cell r="I305" t="str">
            <v>DIRPRE</v>
          </cell>
          <cell r="J305" t="str">
            <v>CODGUAR</v>
          </cell>
          <cell r="K305">
            <v>45371</v>
          </cell>
          <cell r="L305" t="str">
            <v xml:space="preserve">Lei nº 13.303/2016 PE 09/2022 </v>
          </cell>
          <cell r="M305">
            <v>45451</v>
          </cell>
          <cell r="N305">
            <v>6556898.5199999996</v>
          </cell>
          <cell r="O305" t="str">
            <v>ENCERRADO</v>
          </cell>
        </row>
        <row r="306">
          <cell r="A306">
            <v>7194</v>
          </cell>
          <cell r="B306" t="str">
            <v>50900.001099/2021-24</v>
          </cell>
          <cell r="C306" t="str">
            <v>CONTRATAÇÃO DE EMPRESA PARA PRESTAÇÃO DE SERVIÇOS DE VIGILÂNCIA PATRIMONIAL, ARMADA E DESARMADA, 24HS, COM DEDICAÇÃO DE MÃO DE OBRA E FORNECIMENTO DE ITENS NECESSÁRIOS À EXECUÇÃO, PARA ATENDER ÀS NECESSIDADES DA COMPANHIA DOCAS DO CEARÁ</v>
          </cell>
          <cell r="D306" t="str">
            <v xml:space="preserve">2.205.040.000 - VIGILÂNCIA E SEGURANÇA  </v>
          </cell>
          <cell r="E306" t="str">
            <v>INTERFORT SEGURANÇA DE VALORES LTDA</v>
          </cell>
          <cell r="F306" t="str">
            <v>04.008.185/0006-46</v>
          </cell>
          <cell r="G306" t="str">
            <v>19/2022</v>
          </cell>
          <cell r="H306" t="str">
            <v xml:space="preserve">4º ADITIVO DE CONTRATO 19/2022
</v>
          </cell>
          <cell r="I306" t="str">
            <v>DIRPRE</v>
          </cell>
          <cell r="J306" t="str">
            <v>CODGUAR</v>
          </cell>
          <cell r="K306">
            <v>45474</v>
          </cell>
          <cell r="L306" t="str">
            <v xml:space="preserve">Lei nº 13.303/2016 PE 09/2022 </v>
          </cell>
          <cell r="M306">
            <v>45563</v>
          </cell>
          <cell r="N306">
            <v>1639224.63</v>
          </cell>
          <cell r="O306" t="str">
            <v>ENCERRADO</v>
          </cell>
        </row>
        <row r="307">
          <cell r="A307">
            <v>7195</v>
          </cell>
          <cell r="B307" t="str">
            <v>50900.001099/2021-24</v>
          </cell>
          <cell r="C307" t="str">
            <v>CONTRATAÇÃO DE EMPRESA PARA PRESTAÇÃO DE SERVIÇOS DE VIGILÂNCIA PATRIMONIAL, ARMADA E DESARMADA, 24HS, COM DEDICAÇÃO DE MÃO DE OBRA E FORNECIMENTO DE ITENS NECESSÁRIOS À EXECUÇÃO, PARA ATENDER ÀS NECESSIDADES DA COMPANHIA DOCAS DO CEARÁ</v>
          </cell>
          <cell r="D307" t="str">
            <v xml:space="preserve">2.205.040.000 - VIGILÂNCIA E SEGURANÇA  </v>
          </cell>
          <cell r="E307" t="str">
            <v>INTERFORT SEGURANÇA DE VALORES LTDA</v>
          </cell>
          <cell r="F307" t="str">
            <v>04.008.185/0006-46</v>
          </cell>
          <cell r="G307" t="str">
            <v>19/2022</v>
          </cell>
          <cell r="H307" t="str">
            <v xml:space="preserve">5º ADITIVO DE CONTRATO 19/2022
</v>
          </cell>
          <cell r="I307" t="str">
            <v>DIRPRE</v>
          </cell>
          <cell r="J307" t="str">
            <v>CODGUAR</v>
          </cell>
          <cell r="K307">
            <v>45562</v>
          </cell>
          <cell r="L307" t="str">
            <v xml:space="preserve">Lei nº 13.303/2016 PE 09/2022 </v>
          </cell>
          <cell r="M307">
            <v>45653</v>
          </cell>
          <cell r="N307">
            <v>1712770.53</v>
          </cell>
          <cell r="O307" t="str">
            <v>ENCERRADO</v>
          </cell>
        </row>
        <row r="308">
          <cell r="A308">
            <v>7200</v>
          </cell>
          <cell r="B308" t="str">
            <v>50900.000109/2022-95</v>
          </cell>
          <cell r="C308" t="str">
            <v>CONTRATAÇÃO DE COBERTURA DE PLANO FUNERÁRIO PARA OS EMPREGADOS E COMISSIONADOS DA CDC</v>
          </cell>
          <cell r="D308" t="str">
            <v xml:space="preserve">2.201.900.000 - OUTRAS DESPESAS DE PESSOAL </v>
          </cell>
          <cell r="E308" t="str">
            <v>UNION ASSISTÊNCIA FUNERAL LTDA</v>
          </cell>
          <cell r="F308" t="str">
            <v>27.719.287-0001-60</v>
          </cell>
          <cell r="G308" t="str">
            <v>20/2022</v>
          </cell>
          <cell r="I308" t="str">
            <v>DIEGEP</v>
          </cell>
          <cell r="J308" t="str">
            <v xml:space="preserve">CODTEI </v>
          </cell>
          <cell r="K308">
            <v>44706</v>
          </cell>
          <cell r="L308" t="str">
            <v>Lei 13.303/2016 CONTRATAÇÃO DIRETA DISPENSA DE LICITAÇÃO</v>
          </cell>
          <cell r="M308">
            <v>45076</v>
          </cell>
          <cell r="N308">
            <v>10956</v>
          </cell>
          <cell r="O308" t="str">
            <v>ENCERRADO</v>
          </cell>
        </row>
        <row r="309">
          <cell r="A309">
            <v>7201</v>
          </cell>
          <cell r="B309" t="str">
            <v>50900.000109/2022-95</v>
          </cell>
          <cell r="C309" t="str">
            <v>CONTRATAÇÃO DE COBERTURA DE PLANO FUNERÁRIO PARA OS EMPREGADOS E COMISSIONADOS DA CDC</v>
          </cell>
          <cell r="D309" t="str">
            <v xml:space="preserve">2.201.900.000 - OUTRAS DESPESAS DE PESSOAL </v>
          </cell>
          <cell r="E309" t="str">
            <v>UNION ASSISTÊNCIA FUNERAL LTDA</v>
          </cell>
          <cell r="F309" t="str">
            <v>27.719.287-0001-60</v>
          </cell>
          <cell r="G309" t="str">
            <v>20/2022</v>
          </cell>
          <cell r="H309" t="str">
            <v xml:space="preserve">1º ADITIVO DE CONTRATO 20/2022
</v>
          </cell>
          <cell r="I309" t="str">
            <v>DIEGEP</v>
          </cell>
          <cell r="J309" t="str">
            <v xml:space="preserve">CODTEI </v>
          </cell>
          <cell r="K309">
            <v>44999</v>
          </cell>
          <cell r="L309" t="str">
            <v>Lei 13.303/2016 CONTRATAÇÃO DIRETA DISPENSA DE LICITAÇÃO</v>
          </cell>
          <cell r="M309">
            <v>45442</v>
          </cell>
          <cell r="N309">
            <v>10956</v>
          </cell>
          <cell r="O309" t="str">
            <v>ENCERRADO</v>
          </cell>
        </row>
        <row r="310">
          <cell r="A310">
            <v>7202</v>
          </cell>
          <cell r="B310" t="str">
            <v>50900.000109/2022-95</v>
          </cell>
          <cell r="C310" t="str">
            <v>CONTRATAÇÃO DE COBERTURA DE PLANO FUNERÁRIO PARA OS EMPREGADOS E COMISSIONADOS DA CDC</v>
          </cell>
          <cell r="D310" t="str">
            <v xml:space="preserve">2.201.900.000 - OUTRAS DESPESAS DE PESSOAL </v>
          </cell>
          <cell r="E310" t="str">
            <v>UNION ASSISTÊNCIA FUNERAL LTDA</v>
          </cell>
          <cell r="F310" t="str">
            <v>27.719.287-0001-60</v>
          </cell>
          <cell r="G310" t="str">
            <v>20/2022</v>
          </cell>
          <cell r="H310" t="str">
            <v xml:space="preserve">2º ADITIVO DE CONTRATO 20/2022
</v>
          </cell>
          <cell r="I310" t="str">
            <v>DIEGEP</v>
          </cell>
          <cell r="J310" t="str">
            <v xml:space="preserve">CODTEI </v>
          </cell>
          <cell r="K310">
            <v>45188</v>
          </cell>
          <cell r="L310" t="str">
            <v>Lei 13.303/2016 CONTRATAÇÃO DIRETA DISPENSA DE LICITAÇÃO</v>
          </cell>
          <cell r="M310">
            <v>45442</v>
          </cell>
          <cell r="N310">
            <v>10956</v>
          </cell>
          <cell r="O310" t="str">
            <v>ENCERRADO</v>
          </cell>
        </row>
        <row r="311">
          <cell r="A311">
            <v>7203</v>
          </cell>
          <cell r="B311" t="str">
            <v>50900.000109/2022-95</v>
          </cell>
          <cell r="C311" t="str">
            <v>CONTRATAÇÃO DE COBERTURA DE PLANO FUNERÁRIO PARA OS EMPREGADOS E COMISSIONADOS DA CDC</v>
          </cell>
          <cell r="D311" t="str">
            <v xml:space="preserve">2.201.900.000 - OUTRAS DESPESAS DE PESSOAL </v>
          </cell>
          <cell r="E311" t="str">
            <v>UNION ASSISTÊNCIA FUNERAL LTDA</v>
          </cell>
          <cell r="F311" t="str">
            <v>27.719.287-0001-60</v>
          </cell>
          <cell r="G311" t="str">
            <v>20/2022</v>
          </cell>
          <cell r="H311" t="str">
            <v xml:space="preserve">3º ADITIVO DE CONTRATO 20/2022
</v>
          </cell>
          <cell r="I311" t="str">
            <v>DIEGEP</v>
          </cell>
          <cell r="J311" t="str">
            <v xml:space="preserve">CODTEI </v>
          </cell>
          <cell r="K311">
            <v>45441</v>
          </cell>
          <cell r="L311" t="str">
            <v>Lei 13.303/2016 CONTRATAÇÃO DIRETA DISPENSA DE LICITAÇÃO</v>
          </cell>
          <cell r="M311">
            <v>45807</v>
          </cell>
          <cell r="N311">
            <v>10956</v>
          </cell>
          <cell r="O311" t="str">
            <v>ENCERRADO</v>
          </cell>
        </row>
        <row r="312">
          <cell r="A312">
            <v>7204</v>
          </cell>
          <cell r="B312" t="str">
            <v>50900.000109/2022-95</v>
          </cell>
          <cell r="C312" t="str">
            <v>CONTRATAÇÃO DE COBERTURA DE PLANO FUNERÁRIO PARA OS EMPREGADOS E COMISSIONADOS DA CDC</v>
          </cell>
          <cell r="D312" t="str">
            <v xml:space="preserve">2.201.900.000 - OUTRAS DESPESAS DE PESSOAL </v>
          </cell>
          <cell r="E312" t="str">
            <v>UNION ASSISTÊNCIA FUNERAL LTDA</v>
          </cell>
          <cell r="F312" t="str">
            <v>27.719.287-0001-60</v>
          </cell>
          <cell r="G312" t="str">
            <v>20/2022</v>
          </cell>
          <cell r="H312" t="str">
            <v xml:space="preserve">4º ADITIVO DE CONTRATO 20/2022
</v>
          </cell>
          <cell r="I312" t="str">
            <v>DIEGEP</v>
          </cell>
          <cell r="J312" t="str">
            <v xml:space="preserve">CODTEI </v>
          </cell>
          <cell r="K312">
            <v>45805</v>
          </cell>
          <cell r="L312" t="str">
            <v>Lei 13.303/2016 CONTRATAÇÃO DIRETA DISPENSA DE LICITAÇÃO</v>
          </cell>
          <cell r="M312">
            <v>46172</v>
          </cell>
          <cell r="N312">
            <v>11832.48</v>
          </cell>
          <cell r="O312" t="str">
            <v>EM EXECUÇÃO</v>
          </cell>
        </row>
        <row r="313">
          <cell r="A313">
            <v>7205</v>
          </cell>
          <cell r="B313" t="str">
            <v>50900.000109/2022-95</v>
          </cell>
          <cell r="C313" t="str">
            <v>CONTRATAÇÃO DE COBERTURA DE PLANO FUNERÁRIO PARA OS EMPREGADOS E COMISSIONADOS DA CDC</v>
          </cell>
          <cell r="D313" t="str">
            <v xml:space="preserve">2.201.900.000 - OUTRAS DESPESAS DE PESSOAL </v>
          </cell>
          <cell r="E313" t="str">
            <v>UNION ASSISTÊNCIA FUNERAL LTDA</v>
          </cell>
          <cell r="F313" t="str">
            <v>27.719.287-0001-60</v>
          </cell>
          <cell r="G313" t="str">
            <v>20/2022</v>
          </cell>
          <cell r="H313" t="str">
            <v xml:space="preserve">5º ADITIVO DE CONTRATO 20/2022
</v>
          </cell>
          <cell r="I313" t="str">
            <v>DIEGEP</v>
          </cell>
          <cell r="J313" t="str">
            <v xml:space="preserve">CODTEI </v>
          </cell>
          <cell r="K313">
            <v>46134</v>
          </cell>
          <cell r="L313" t="str">
            <v>Lei 13.303/2016 CONTRATAÇÃO DIRETA DISPENSA DE LICITAÇÃO</v>
          </cell>
          <cell r="M313">
            <v>46537</v>
          </cell>
          <cell r="N313">
            <v>12489.84</v>
          </cell>
          <cell r="O313" t="str">
            <v>EM EXECUÇÃO</v>
          </cell>
        </row>
        <row r="314">
          <cell r="A314">
            <v>7210</v>
          </cell>
          <cell r="B314" t="str">
            <v>50900.000161/2022-41</v>
          </cell>
          <cell r="C314" t="str">
            <v>CONTRATAÇÃO DO SERVIÇO DE REVITALIZAÇÃO DE SOLUÇÃO DE STORAGE, INCLUINDO FORNECIMENTO DE PEÇAS, REVITALIZAÇÃO DE SOLUÇÃO DE BACKUP E TREINAMENTO PARA A COMPANHIA DOCAS DO CEARÁ</v>
          </cell>
          <cell r="D314" t="str">
            <v xml:space="preserve">2.205.900.000 - OUTROS SERVIÇOS DE TERCEIROS </v>
          </cell>
          <cell r="E314" t="str">
            <v>HARDLINK INFORMÁTICA E SISTEMAS LTDA</v>
          </cell>
          <cell r="F314" t="str">
            <v>04.958.321/0001-54</v>
          </cell>
          <cell r="G314" t="str">
            <v>21/2022</v>
          </cell>
          <cell r="I314" t="str">
            <v>DIEGEP</v>
          </cell>
          <cell r="J314" t="str">
            <v xml:space="preserve">CODTEI </v>
          </cell>
          <cell r="K314" t="str">
            <v>20/052022</v>
          </cell>
          <cell r="L314" t="str">
            <v>Lei 13.303/2016 CONTRATAÇÃO DIRETA DISPENSA DE LICITAÇÃO</v>
          </cell>
          <cell r="M314">
            <v>44885</v>
          </cell>
          <cell r="N314">
            <v>39648.080000000002</v>
          </cell>
          <cell r="O314" t="str">
            <v>ENCERRADO</v>
          </cell>
        </row>
        <row r="315">
          <cell r="A315">
            <v>7220</v>
          </cell>
          <cell r="B315" t="str">
            <v>50900.000472/2022-19</v>
          </cell>
          <cell r="C315" t="str">
            <v>CONTRATAÇÃO DE SERVIÇO TELEFÔNICO FIXO COMUTADO – STFC E DE SERVIÇO MÓVEL PESSOAL - SMP COM TRANSMISSÃO DE DADOS A SER EXECUTADO DE FORMA CONTÍNUA</v>
          </cell>
          <cell r="D315" t="str">
            <v>2.290.040.000 - COMUNICAÇÕES</v>
          </cell>
          <cell r="E315" t="str">
            <v>CLARO S.A</v>
          </cell>
          <cell r="F315" t="str">
            <v>40.432.544/0001-47</v>
          </cell>
          <cell r="G315" t="str">
            <v>22/2022</v>
          </cell>
          <cell r="I315" t="str">
            <v>DIEGEP</v>
          </cell>
          <cell r="J315" t="str">
            <v xml:space="preserve">CODTEI </v>
          </cell>
          <cell r="K315">
            <v>44719</v>
          </cell>
          <cell r="L315" t="str">
            <v>Lei 13.303/2016 CONTRATAÇÃO DIRETA DISPENSA DE LICITAÇÃO</v>
          </cell>
          <cell r="M315">
            <v>45096</v>
          </cell>
          <cell r="N315">
            <v>9636</v>
          </cell>
          <cell r="O315" t="str">
            <v>ENCERRADO</v>
          </cell>
        </row>
        <row r="316">
          <cell r="A316">
            <v>7230</v>
          </cell>
          <cell r="B316" t="str">
            <v>50900.000411/2021-62</v>
          </cell>
          <cell r="C316" t="str">
            <v>CONTRATAÇÃO DE EMPRESA PARA PRESTAÇÃO DE SERVIÇOS PARA ADEQUAÇÃO DO SISTEMA DE COMBATE A INCÊNDIO DO PORTO DE FORTALEZA</v>
          </cell>
          <cell r="D316" t="str">
            <v>26.784.3005.15QU.0023 - MELHORIA DA INFRAESTRUTURA E DA OPERAÇÃO PORTUARIA E 26.784.3005.143A.0023 - ADEQUAÇÃO DE INSTALAÇÃO DE INSTALAÇÕES GERAIS E DE SUPRIMENTOS NO  PORTO DE FORTALEZA</v>
          </cell>
          <cell r="E316" t="str">
            <v>CONSDUCTO ENGENHARIA LTDA</v>
          </cell>
          <cell r="F316" t="str">
            <v>08.728.600/0001-82</v>
          </cell>
          <cell r="G316" t="str">
            <v>23/2022</v>
          </cell>
          <cell r="I316" t="str">
            <v>DIEGEP</v>
          </cell>
          <cell r="J316" t="str">
            <v>CODINF</v>
          </cell>
          <cell r="K316">
            <v>44720</v>
          </cell>
          <cell r="L316" t="str">
            <v>Lei 13.303/2016 CONTRATAÇÃO DIRETA DISPENSA DE LICITAÇÃO</v>
          </cell>
          <cell r="M316">
            <v>44876</v>
          </cell>
          <cell r="N316">
            <v>1202708.5</v>
          </cell>
          <cell r="O316" t="str">
            <v>ENCERRADO</v>
          </cell>
        </row>
        <row r="317">
          <cell r="A317">
            <v>7231</v>
          </cell>
          <cell r="B317" t="str">
            <v>50900.000411/2021-62</v>
          </cell>
          <cell r="C317" t="str">
            <v>CONTRATAÇÃO DE EMPRESA PARA PRESTAÇÃO DE SERVIÇOS PARA ADEQUAÇÃO DO SISTEMA DE COMBATE A INCÊNDIO DO PORTO DE FORTALEZA</v>
          </cell>
          <cell r="D317" t="str">
            <v>26.784.3005.15QU.0023 - MELHORIA DA INFRAESTRUTURA E DA OPERAÇÃO PORTUARIA E 26.784.3005.143A.0023 - ADEQUAÇÃO DE INSTALAÇÃO DE INSTALAÇÕES GERAIS E DE SUPRIMENTOS NO  PORTO DE FORTALEZA</v>
          </cell>
          <cell r="E317" t="str">
            <v>CONSDUCTO ENGENHARIA LTDA</v>
          </cell>
          <cell r="F317" t="str">
            <v>08.728.600/0001-82</v>
          </cell>
          <cell r="G317" t="str">
            <v>23/2022</v>
          </cell>
          <cell r="H317" t="str">
            <v xml:space="preserve">1º ADITIVO DE CONTRATO 23/2022
</v>
          </cell>
          <cell r="I317" t="str">
            <v>DIEGEP</v>
          </cell>
          <cell r="J317" t="str">
            <v>CODINF</v>
          </cell>
          <cell r="K317">
            <v>44876</v>
          </cell>
          <cell r="L317" t="str">
            <v>Lei 13.303/2016 CONTRATAÇÃO DIRETA DISPENSA DE LICITAÇÃO</v>
          </cell>
          <cell r="M317">
            <v>44936</v>
          </cell>
          <cell r="N317">
            <v>1275781.06</v>
          </cell>
          <cell r="O317" t="str">
            <v>ENCERRADO</v>
          </cell>
        </row>
        <row r="318">
          <cell r="A318">
            <v>7232</v>
          </cell>
          <cell r="B318" t="str">
            <v>50900.000411/2021-62</v>
          </cell>
          <cell r="C318" t="str">
            <v>CONTRATAÇÃO DE EMPRESA PARA PRESTAÇÃO DE SERVIÇOS PARA ADEQUAÇÃO DO SISTEMA DE COMBATE A INCÊNDIO DO PORTO DE FORTALEZA</v>
          </cell>
          <cell r="D318" t="str">
            <v>26.784.3005.15QU.0023 - MELHORIA DA INFRAESTRUTURA E DA OPERAÇÃO PORTUARIA E 26.784.3005.143A.0023 - ADEQUAÇÃO DE INSTALAÇÃO DE INSTALAÇÕES GERAIS E DE SUPRIMENTOS NO  PORTO DE FORTALEZA</v>
          </cell>
          <cell r="E318" t="str">
            <v>CONSDUCTO ENGENHARIA LTDA</v>
          </cell>
          <cell r="F318" t="str">
            <v>08.728.600/0001-82</v>
          </cell>
          <cell r="G318" t="str">
            <v>23/2022</v>
          </cell>
          <cell r="H318" t="str">
            <v xml:space="preserve">2º ADITIVO DE CONTRATO 23/2022
</v>
          </cell>
          <cell r="I318" t="str">
            <v>DIEGEP</v>
          </cell>
          <cell r="J318" t="str">
            <v>CODINF</v>
          </cell>
          <cell r="K318">
            <v>44903</v>
          </cell>
          <cell r="L318" t="str">
            <v>Lei 13.303/2016 CONTRATAÇÃO DIRETA DISPENSA DE LICITAÇÃO</v>
          </cell>
          <cell r="M318">
            <v>45026</v>
          </cell>
          <cell r="N318">
            <v>1275781.06</v>
          </cell>
          <cell r="O318" t="str">
            <v>ENCERRADO</v>
          </cell>
        </row>
        <row r="319">
          <cell r="A319">
            <v>7233</v>
          </cell>
          <cell r="B319" t="str">
            <v>50900.000411/2021-62</v>
          </cell>
          <cell r="C319" t="str">
            <v>CONTRATAÇÃO DE EMPRESA PARA PRESTAÇÃO DE SERVIÇOS PARA ADEQUAÇÃO DO SISTEMA DE COMBATE A INCÊNDIO DO PORTO DE FORTALEZA</v>
          </cell>
          <cell r="D319" t="str">
            <v>26.784.3005.15QU.0023 - MELHORIA DA INFRAESTRUTURA E DA OPERAÇÃO PORTUARIA E 26.784.3005.143A.0023 - ADEQUAÇÃO DE INSTALAÇÃO DE INSTALAÇÕES GERAIS E DE SUPRIMENTOS NO  PORTO DE FORTALEZA</v>
          </cell>
          <cell r="E319" t="str">
            <v>CONSDUCTO ENGENHARIA LTDA</v>
          </cell>
          <cell r="F319" t="str">
            <v>08.728.600/0001-82</v>
          </cell>
          <cell r="G319" t="str">
            <v>23/2022</v>
          </cell>
          <cell r="H319" t="str">
            <v xml:space="preserve">3º ADITIVO DE CONTRATO 23/2022
</v>
          </cell>
          <cell r="I319" t="str">
            <v>DIEGEP</v>
          </cell>
          <cell r="J319" t="str">
            <v>CODINF</v>
          </cell>
          <cell r="K319">
            <v>44988</v>
          </cell>
          <cell r="L319" t="str">
            <v>Lei 13.303/2016 CONTRATAÇÃO DIRETA DISPENSA DE LICITAÇÃO</v>
          </cell>
          <cell r="M319">
            <v>45116</v>
          </cell>
          <cell r="N319">
            <v>1275781.06</v>
          </cell>
          <cell r="O319" t="str">
            <v>ENCERRADO</v>
          </cell>
        </row>
        <row r="320">
          <cell r="A320">
            <v>7240</v>
          </cell>
          <cell r="B320" t="str">
            <v>50900.000405/2022-96</v>
          </cell>
          <cell r="C320" t="str">
            <v>PRESTAÇÃO DE SERVIÇO DE INSTALAÇÃO DE GRADIL TIPO NYLOFOR E PORTÕES METÁLICOS, INCLUINDO SEU FORNECIMENTO E PEÇAS NECESSÁRIAS</v>
          </cell>
          <cell r="D320" t="str">
            <v xml:space="preserve"> 26.784.3005.142Z.0023 - ADEQUAÇÃO DE INSTALAÇÕES DE ACOSTAMENTO, DE MOVIMENTAÇÃO E ARMAZENAGEM DE CARGAS NO PORTO DE FORTALEZA</v>
          </cell>
          <cell r="E320" t="str">
            <v>FORZA ILUMINAÇÃO E CONSTRUÇÃO LTDA</v>
          </cell>
          <cell r="F320" t="str">
            <v>43.006.565/0001-99</v>
          </cell>
          <cell r="G320" t="str">
            <v>24/2022</v>
          </cell>
          <cell r="I320" t="str">
            <v>DIEGEP</v>
          </cell>
          <cell r="J320" t="str">
            <v>CODINF</v>
          </cell>
          <cell r="K320">
            <v>44750</v>
          </cell>
          <cell r="L320" t="str">
            <v xml:space="preserve">Lei 13.303/2016 DISPENSA DE LICITAÇÃO - EMERGENCIAL </v>
          </cell>
          <cell r="M320">
            <v>44949</v>
          </cell>
          <cell r="N320">
            <v>166166</v>
          </cell>
          <cell r="O320" t="str">
            <v>ENCERRADO</v>
          </cell>
        </row>
        <row r="321">
          <cell r="A321">
            <v>7250</v>
          </cell>
          <cell r="B321" t="str">
            <v>50900.000736/2021-45</v>
          </cell>
          <cell r="C321"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1" t="str">
            <v xml:space="preserve">2.205.900.000 - OUTROS SERVIÇOS DE TERCEIROS </v>
          </cell>
          <cell r="E321" t="str">
            <v>INOVE MANEJO AMBIENTAL LTDA.</v>
          </cell>
          <cell r="F321" t="str">
            <v>31.772.883/0001-81</v>
          </cell>
          <cell r="G321" t="str">
            <v>25/2022</v>
          </cell>
          <cell r="I321" t="str">
            <v>DIRCOM</v>
          </cell>
          <cell r="J321" t="str">
            <v>CODSMS</v>
          </cell>
          <cell r="K321">
            <v>44750</v>
          </cell>
          <cell r="L321" t="str">
            <v xml:space="preserve">Lei nº 13.303/2016 PE 011/2022 </v>
          </cell>
          <cell r="M321">
            <v>45120</v>
          </cell>
          <cell r="N321">
            <v>40637.019999999997</v>
          </cell>
          <cell r="O321" t="str">
            <v>ENCERRADO</v>
          </cell>
        </row>
        <row r="322">
          <cell r="A322">
            <v>7251</v>
          </cell>
          <cell r="B322" t="str">
            <v>50900.000736/2021-45</v>
          </cell>
          <cell r="C322"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2" t="str">
            <v xml:space="preserve">2.205.900.000 - OUTROS SERVIÇOS DE TERCEIROS </v>
          </cell>
          <cell r="E322" t="str">
            <v>INOVE MANEJO AMBIENTAL LTDA.</v>
          </cell>
          <cell r="F322" t="str">
            <v>31.772.883/0001-81</v>
          </cell>
          <cell r="G322" t="str">
            <v>25/2022</v>
          </cell>
          <cell r="H322" t="str">
            <v xml:space="preserve">1º ADITIVO DE CONTRATO 25/2022
</v>
          </cell>
          <cell r="I322" t="str">
            <v>DIRCOM</v>
          </cell>
          <cell r="J322" t="str">
            <v>CODSMS</v>
          </cell>
          <cell r="K322">
            <v>45120</v>
          </cell>
          <cell r="L322" t="str">
            <v xml:space="preserve">Lei nº 13.303/2016 PE 011/2022 </v>
          </cell>
          <cell r="M322">
            <v>45486</v>
          </cell>
          <cell r="N322">
            <v>40637.019999999997</v>
          </cell>
          <cell r="O322" t="str">
            <v>ENCERRADO</v>
          </cell>
        </row>
        <row r="323">
          <cell r="A323">
            <v>7252</v>
          </cell>
          <cell r="B323" t="str">
            <v>50900.000736/2021-45</v>
          </cell>
          <cell r="C323"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3" t="str">
            <v xml:space="preserve">2.205.900.000 - OUTROS SERVIÇOS DE TERCEIROS </v>
          </cell>
          <cell r="E323" t="str">
            <v>INOVE MANEJO AMBIENTAL LTDA.</v>
          </cell>
          <cell r="F323" t="str">
            <v>31.772.883/0001-81</v>
          </cell>
          <cell r="G323" t="str">
            <v>25/2022</v>
          </cell>
          <cell r="H323" t="str">
            <v xml:space="preserve">2º ADITIVO DE CONTRATO 25/2022
</v>
          </cell>
          <cell r="I323" t="str">
            <v>DIRCOM</v>
          </cell>
          <cell r="J323" t="str">
            <v>CODSMS</v>
          </cell>
          <cell r="K323">
            <v>45485</v>
          </cell>
          <cell r="L323" t="str">
            <v xml:space="preserve">Lei nº 13.303/2016 PE 011/2022 </v>
          </cell>
          <cell r="M323">
            <v>45852</v>
          </cell>
          <cell r="N323">
            <v>33381.019999999997</v>
          </cell>
          <cell r="O323" t="str">
            <v>ENCERRADO</v>
          </cell>
        </row>
        <row r="324">
          <cell r="A324">
            <v>7253</v>
          </cell>
          <cell r="B324" t="str">
            <v>50900.000736/2021-45</v>
          </cell>
          <cell r="C324" t="str">
            <v>PRESTAÇÃO DE SERVIÇOS DE TRATAMENTO E MANUTENÇÃO DA QUALIDADE DA ÁGUA POTÁVEL FORNECIDA NO PORTO DE FORTALEZA, INCLUINDO A LIMPEZA E DESINFECÇÃO DOS RESERVATÓRIOS, COM FORNECIMENTO DE MÃO DE OBRAS, EQUIPAMENTOS E INSUMOS, PARA A COMPANHIA DOCAS DO CEARÁ (LOTE 02)</v>
          </cell>
          <cell r="D324" t="str">
            <v xml:space="preserve">2.205.900.000 - OUTROS SERVIÇOS DE TERCEIROS </v>
          </cell>
          <cell r="E324" t="str">
            <v>INOVE MANEJO AMBIENTAL LTDA.</v>
          </cell>
          <cell r="F324" t="str">
            <v>31.772.883/0001-81</v>
          </cell>
          <cell r="G324" t="str">
            <v>25/2022</v>
          </cell>
          <cell r="H324" t="str">
            <v xml:space="preserve">3º ADITIVO DE CONTRATO 25/2022
</v>
          </cell>
          <cell r="I324" t="str">
            <v>DIRCOM</v>
          </cell>
          <cell r="J324" t="str">
            <v>CODSMS</v>
          </cell>
          <cell r="K324">
            <v>45461</v>
          </cell>
          <cell r="L324" t="str">
            <v xml:space="preserve">Lei nº 13.303/2016 PE 011/2022 </v>
          </cell>
          <cell r="M324">
            <v>46217</v>
          </cell>
          <cell r="N324">
            <v>33381.019999999997</v>
          </cell>
          <cell r="O324" t="str">
            <v>EM EXECUÇÃO</v>
          </cell>
        </row>
        <row r="325">
          <cell r="A325">
            <v>7260</v>
          </cell>
          <cell r="B325" t="str">
            <v>50900.000551/2022-11</v>
          </cell>
          <cell r="C325" t="str">
            <v>CONTRATAÇÃO DE SERVIÇOS DE MANUTENÇÃO ELÉTRICA E MECÂNICA DO PORTO DE FORTALEZA</v>
          </cell>
          <cell r="D325" t="str">
            <v xml:space="preserve">2.205.900.000 - OUTROS SERVIÇOS DE TERCEIROS </v>
          </cell>
          <cell r="E325" t="str">
            <v>NORMATEL ENGENHARIA LTDA</v>
          </cell>
          <cell r="F325" t="str">
            <v>05.353.545/0001-03</v>
          </cell>
          <cell r="G325" t="str">
            <v>26/2022</v>
          </cell>
          <cell r="I325" t="str">
            <v>DIEGEP</v>
          </cell>
          <cell r="J325" t="str">
            <v>CODMAN</v>
          </cell>
          <cell r="K325">
            <v>44749</v>
          </cell>
          <cell r="L325" t="str">
            <v xml:space="preserve">Lei 13.303/2016 DISPENSA DE LICITAÇÃO - EMERGENCIAL </v>
          </cell>
          <cell r="M325">
            <v>44930</v>
          </cell>
          <cell r="N325">
            <v>2818334.23</v>
          </cell>
          <cell r="O325" t="str">
            <v>ENCERRADO</v>
          </cell>
        </row>
        <row r="326">
          <cell r="A326">
            <v>7270</v>
          </cell>
          <cell r="B326" t="str">
            <v>50900.000548/2022-06</v>
          </cell>
          <cell r="C326" t="str">
            <v>INSTALAÇÃO E FORNECIMENTO DE CONCERTINAS SIMPLES D=450MM, PARA O PORTO DE FORTALEZA</v>
          </cell>
          <cell r="D326" t="str">
            <v xml:space="preserve">26.784.3005.15QU.0023 - MELHORIA DA INFRAESTRUTURA E DA OPERAÇÃO PORTUARIA </v>
          </cell>
          <cell r="E326" t="str">
            <v>COLOSSO - LOCAÇÕES E SERVIÇOS LTDA</v>
          </cell>
          <cell r="F326" t="str">
            <v>34.841.308/0001-81</v>
          </cell>
          <cell r="G326" t="str">
            <v>27/2022</v>
          </cell>
          <cell r="I326" t="str">
            <v>DIEGEP</v>
          </cell>
          <cell r="J326" t="str">
            <v>CODINF</v>
          </cell>
          <cell r="K326">
            <v>44757</v>
          </cell>
          <cell r="L326" t="str">
            <v>Lei 13.303/2016 CONTRATAÇÃO DIRETA DISPENSA DE LICITAÇÃO</v>
          </cell>
          <cell r="M326">
            <v>44850</v>
          </cell>
          <cell r="N326">
            <v>56739.51</v>
          </cell>
          <cell r="O326" t="str">
            <v>ENCERRADO</v>
          </cell>
        </row>
        <row r="327">
          <cell r="A327">
            <v>7280</v>
          </cell>
          <cell r="B327" t="str">
            <v>50900.000669/2022-40</v>
          </cell>
          <cell r="C327" t="str">
            <v>CONTRATAÇÃO DE SERVIÇO TELEFÔNICO FIXO COMUTADO – STFC E DE SERVIÇO MÓVEL PESSOAL - SMP COM TRANSMISSÃO DE DADOS A SER EXECUTADO DE FORMA CONTÍNUA (LOTE 01)</v>
          </cell>
          <cell r="D327" t="str">
            <v>2.290.040.000 - COMUNICAÇÕES</v>
          </cell>
          <cell r="E327" t="str">
            <v>OI S.A. — EM RECUPERACAO JUDICIAL</v>
          </cell>
          <cell r="F327" t="str">
            <v>76.535.764/0001-43</v>
          </cell>
          <cell r="G327" t="str">
            <v>28/2022</v>
          </cell>
          <cell r="I327" t="str">
            <v>DIEGEP</v>
          </cell>
          <cell r="J327" t="str">
            <v xml:space="preserve">CODTEI </v>
          </cell>
          <cell r="K327">
            <v>44757</v>
          </cell>
          <cell r="L327" t="str">
            <v>Lei 13.303/2016 CONTRATAÇÃO DIRETA DISPENSA DE LICITAÇÃO</v>
          </cell>
          <cell r="M327">
            <v>45128</v>
          </cell>
          <cell r="N327">
            <v>36900</v>
          </cell>
          <cell r="O327" t="str">
            <v>ENCERRADO</v>
          </cell>
        </row>
        <row r="328">
          <cell r="A328">
            <v>7290</v>
          </cell>
          <cell r="B328" t="str">
            <v>50900.001035/2021-23</v>
          </cell>
          <cell r="C328" t="str">
            <v>PRESTAÇÃO DE SERVIÇO ASSESSORIA CONTÁBIL AO CONSELHO FISCAL DA CDC</v>
          </cell>
          <cell r="D328" t="str">
            <v xml:space="preserve">2.205.030.000 - AUDITORIA </v>
          </cell>
          <cell r="E328" t="str">
            <v>CONTROLLER AUDITORIA E ASSESSORIA CONTÁBIL S/S - EPP</v>
          </cell>
          <cell r="F328" t="str">
            <v>23.562.663/0001-03</v>
          </cell>
          <cell r="G328" t="str">
            <v>29/2022</v>
          </cell>
          <cell r="I328" t="str">
            <v>DIRPRE</v>
          </cell>
          <cell r="J328" t="str">
            <v>AUDINT</v>
          </cell>
          <cell r="K328">
            <v>44760</v>
          </cell>
          <cell r="L328" t="str">
            <v xml:space="preserve">Lei nº 13.303/2016 PE 013/2022 </v>
          </cell>
          <cell r="M328">
            <v>45132</v>
          </cell>
          <cell r="N328">
            <v>29400</v>
          </cell>
          <cell r="O328" t="str">
            <v>ENCERRADO</v>
          </cell>
        </row>
        <row r="329">
          <cell r="A329">
            <v>7291</v>
          </cell>
          <cell r="B329" t="str">
            <v>50900.001035/2021-23</v>
          </cell>
          <cell r="C329" t="str">
            <v>PRESTAÇÃO DE SERVIÇO ASSESSORIA CONTÁBIL AO CONSELHO FISCAL DA CDC</v>
          </cell>
          <cell r="D329" t="str">
            <v xml:space="preserve">2.205.030.000 - AUDITORIA </v>
          </cell>
          <cell r="E329" t="str">
            <v>CONTROLLER AUDITORIA E ASSESSORIA CONTÁBIL S/S - EPP</v>
          </cell>
          <cell r="F329" t="str">
            <v>23.562.663/0001-03</v>
          </cell>
          <cell r="G329" t="str">
            <v>29/2022</v>
          </cell>
          <cell r="H329" t="str">
            <v xml:space="preserve">1º ADITIVO DE CONTRATO 29/2022
</v>
          </cell>
          <cell r="I329" t="str">
            <v>DIRPRE</v>
          </cell>
          <cell r="J329" t="str">
            <v>AUDINT</v>
          </cell>
          <cell r="K329">
            <v>45132</v>
          </cell>
          <cell r="L329" t="str">
            <v xml:space="preserve">Lei nº 13.303/2016 PE 013/2022 </v>
          </cell>
          <cell r="M329">
            <v>45498</v>
          </cell>
          <cell r="N329">
            <v>28275</v>
          </cell>
          <cell r="O329" t="str">
            <v>ENCERRADO</v>
          </cell>
        </row>
        <row r="330">
          <cell r="A330">
            <v>7292</v>
          </cell>
          <cell r="B330" t="str">
            <v>50900.001035/2021-23</v>
          </cell>
          <cell r="C330" t="str">
            <v>PRESTAÇÃO DE SERVIÇO ASSESSORIA CONTÁBIL AO CONSELHO FISCAL DA CDC</v>
          </cell>
          <cell r="D330" t="str">
            <v xml:space="preserve">2.205.030.000 - AUDITORIA </v>
          </cell>
          <cell r="E330" t="str">
            <v>CONTROLLER AUDITORIA E ASSESSORIA CONTÁBIL S/S - EPP</v>
          </cell>
          <cell r="F330" t="str">
            <v>23.562.663/0001-03</v>
          </cell>
          <cell r="G330" t="str">
            <v>29/2022</v>
          </cell>
          <cell r="H330" t="str">
            <v xml:space="preserve">2º ADITIVO DE CONTRATO 29/2022
</v>
          </cell>
          <cell r="I330" t="str">
            <v>DIRPRE</v>
          </cell>
          <cell r="J330" t="str">
            <v>AUDINT</v>
          </cell>
          <cell r="K330">
            <v>45498</v>
          </cell>
          <cell r="L330" t="str">
            <v xml:space="preserve">Lei nº 13.303/2016 PE 013/2022 </v>
          </cell>
          <cell r="M330">
            <v>45864</v>
          </cell>
          <cell r="N330">
            <v>28275</v>
          </cell>
          <cell r="O330" t="str">
            <v>ENCERRADO</v>
          </cell>
        </row>
        <row r="331">
          <cell r="A331">
            <v>7310</v>
          </cell>
          <cell r="B331" t="str">
            <v>50900.000736/2021-45</v>
          </cell>
          <cell r="C331" t="str">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ell>
          <cell r="D331" t="str">
            <v>2.205.900.000 - Outms Servioos dc Teroeiros</v>
          </cell>
          <cell r="E331" t="str">
            <v xml:space="preserve">ECOSYSTEM TRATAMENTO DE ÁGUA E SANEAMENTO AMBIENTAL LTDA  </v>
          </cell>
          <cell r="F331" t="str">
            <v>08.971.460/0001-79</v>
          </cell>
          <cell r="G331" t="str">
            <v>31/2022</v>
          </cell>
          <cell r="I331" t="str">
            <v>DIRCOM</v>
          </cell>
          <cell r="J331" t="str">
            <v>CODSMS</v>
          </cell>
          <cell r="K331">
            <v>45498</v>
          </cell>
          <cell r="L331" t="str">
            <v>Lei 13.303/2016
Pregão Eletrônico 
PE Nº 06/2022</v>
          </cell>
          <cell r="M331">
            <v>45141</v>
          </cell>
          <cell r="N331">
            <v>109920</v>
          </cell>
          <cell r="O331" t="str">
            <v>ENCERRADO</v>
          </cell>
        </row>
        <row r="332">
          <cell r="A332">
            <v>7311</v>
          </cell>
          <cell r="B332" t="str">
            <v>50900.000736/2021-45</v>
          </cell>
          <cell r="C332" t="str">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ell>
          <cell r="D332" t="str">
            <v>2.205.900.000 - Outms Servioos dc Teroeiros</v>
          </cell>
          <cell r="E332" t="str">
            <v xml:space="preserve">ECOSYSTEM TRATAMENTO DE ÁGUA E SANEAMENTO AMBIENTAL LTDA  </v>
          </cell>
          <cell r="F332" t="str">
            <v>08.971.460/0001-79</v>
          </cell>
          <cell r="G332" t="str">
            <v>31/2022</v>
          </cell>
          <cell r="H332" t="str">
            <v xml:space="preserve">1º ADITIVO DE CONTRATO 31/2022
</v>
          </cell>
          <cell r="I332" t="str">
            <v>DIRCOM</v>
          </cell>
          <cell r="J332" t="str">
            <v>CODSMS</v>
          </cell>
          <cell r="K332">
            <v>45142</v>
          </cell>
          <cell r="L332" t="str">
            <v>Lei 13.303/2016
Pregão Eletrônico 
PE Nº 06/2022</v>
          </cell>
          <cell r="M332">
            <v>45508</v>
          </cell>
          <cell r="N332">
            <v>109920</v>
          </cell>
          <cell r="O332" t="str">
            <v>ENCERRADO</v>
          </cell>
        </row>
        <row r="333">
          <cell r="A333">
            <v>7320</v>
          </cell>
          <cell r="B333" t="str">
            <v>50900.000708/2021-28</v>
          </cell>
          <cell r="C333" t="str">
            <v>CONTRATO É A PRESTAÇÃO DE SERVIÇOS DE LEVANTAMENTO BATIMÉTRICO MULTIFEIXE CATEGORIA B, EM ÁREA DO PORTO DE FORTALEZA, PARA A COMPANHIA DOCAS DO CEARÁ</v>
          </cell>
          <cell r="D333" t="str">
            <v>2.205.900.000 – Outros Serviços de Terceiros</v>
          </cell>
          <cell r="E333" t="str">
            <v xml:space="preserve">DATUM SERVIÇOS HIDROGRÁFICOS LTDA  </v>
          </cell>
          <cell r="F333" t="str">
            <v>09.391.323/0001-28</v>
          </cell>
          <cell r="G333" t="str">
            <v>32/2022</v>
          </cell>
          <cell r="I333" t="str">
            <v>DIEGEP</v>
          </cell>
          <cell r="J333" t="str">
            <v>CODFIN</v>
          </cell>
          <cell r="K333">
            <v>44778</v>
          </cell>
          <cell r="L333" t="str">
            <v>Lei 13.303/2016
Pregão Eletrônico 
PE Nº 17/2022</v>
          </cell>
          <cell r="M333">
            <v>45149</v>
          </cell>
          <cell r="N333">
            <v>240000</v>
          </cell>
          <cell r="O333" t="str">
            <v>ENCERRADO</v>
          </cell>
        </row>
        <row r="334">
          <cell r="A334">
            <v>7330</v>
          </cell>
          <cell r="B334" t="str">
            <v>50900.000926/2021-62</v>
          </cell>
          <cell r="C334" t="str">
            <v>PRESTAÇÃO DE SERVIÇOS DE REPARO ESTRUTURAL DO PÍER PETROLEIRO DO PORTO DE FORTALEZA</v>
          </cell>
          <cell r="D334" t="str">
            <v xml:space="preserve"> 26.784.3005.142Z.0023 - ADEQUAÇÃO DE INSTALAÇÕES DE ACOSTAMENTO, DE MOVIMENTAÇÃO E ARMAZENAGEM DE CARGAS</v>
          </cell>
          <cell r="E334" t="str">
            <v>EDRO ENGENHARIA LTDA. </v>
          </cell>
          <cell r="F334" t="str">
            <v xml:space="preserve">03.276.273/0001-51 </v>
          </cell>
          <cell r="G334" t="str">
            <v>33/2022</v>
          </cell>
          <cell r="I334" t="str">
            <v>DIEGEP</v>
          </cell>
          <cell r="J334" t="str">
            <v>CODFIN</v>
          </cell>
          <cell r="K334">
            <v>44778</v>
          </cell>
          <cell r="L334" t="str">
            <v>Lei 13.303/2016
Pregão Eletrônico 
PE Nº 10/2022</v>
          </cell>
          <cell r="M334">
            <v>44971</v>
          </cell>
          <cell r="N334">
            <v>1459573.4</v>
          </cell>
          <cell r="O334" t="str">
            <v>ENCERRADO</v>
          </cell>
        </row>
        <row r="335">
          <cell r="A335">
            <v>7331</v>
          </cell>
          <cell r="B335" t="str">
            <v>50900.000926/2021-62</v>
          </cell>
          <cell r="C335" t="str">
            <v>PRESTAÇÃO DE SERVIÇOS DE REPARO ESTRUTURAL DO PÍER PETROLEIRO DO PORTO DE FORTALEZA</v>
          </cell>
          <cell r="D335" t="str">
            <v xml:space="preserve"> 26.784.3005.142Z.0023 - ADEQUAÇÃO DE INSTALAÇÕES DE ACOSTAMENTO, DE MOVIMENTAÇÃO E ARMAZENAGEM DE CARGAS</v>
          </cell>
          <cell r="E335" t="str">
            <v>EDRO ENGENHARIA LTDA. </v>
          </cell>
          <cell r="F335" t="str">
            <v xml:space="preserve">03.276.273/0001-51 </v>
          </cell>
          <cell r="G335" t="str">
            <v>33/2022</v>
          </cell>
          <cell r="H335" t="str">
            <v xml:space="preserve">1º ADITIVO DE CONTRATO 33/2022
</v>
          </cell>
          <cell r="I335" t="str">
            <v>DIEGEP</v>
          </cell>
          <cell r="J335" t="str">
            <v>CODFIN</v>
          </cell>
          <cell r="K335">
            <v>44939</v>
          </cell>
          <cell r="L335" t="str">
            <v>Lei 13.303/2016
Pregão Eletrônico 
PE Nº 10/2022</v>
          </cell>
          <cell r="M335">
            <v>45151</v>
          </cell>
          <cell r="N335">
            <v>1459573.4</v>
          </cell>
          <cell r="O335" t="str">
            <v>ENCERRADO</v>
          </cell>
        </row>
        <row r="336">
          <cell r="A336">
            <v>7332</v>
          </cell>
          <cell r="B336" t="str">
            <v>50900.000926/2021-62</v>
          </cell>
          <cell r="C336" t="str">
            <v>PRESTAÇÃO DE SERVIÇOS DE REPARO ESTRUTURAL DO PÍER PETROLEIRO DO PORTO DE FORTALEZA</v>
          </cell>
          <cell r="D336" t="str">
            <v xml:space="preserve"> 26.784.3005.142Z.0023 - ADEQUAÇÃO DE INSTALAÇÕES DE ACOSTAMENTO, DE MOVIMENTAÇÃO E ARMAZENAGEM DE CARGAS</v>
          </cell>
          <cell r="E336" t="str">
            <v>EDRO ENGENHARIA LTDA. </v>
          </cell>
          <cell r="F336" t="str">
            <v xml:space="preserve">03.276.273/0001-51 </v>
          </cell>
          <cell r="G336" t="str">
            <v>33/2022</v>
          </cell>
          <cell r="H336" t="str">
            <v xml:space="preserve">2º ADITIVO DE CONTRATO 33/2022
</v>
          </cell>
          <cell r="I336" t="str">
            <v>DIEGEP</v>
          </cell>
          <cell r="J336" t="str">
            <v>CODFIN</v>
          </cell>
          <cell r="K336">
            <v>44966</v>
          </cell>
          <cell r="L336" t="str">
            <v>Lei 13.303/2016
Pregão Eletrônico 
PE Nº 10/2022</v>
          </cell>
          <cell r="M336">
            <v>45151</v>
          </cell>
          <cell r="N336">
            <v>1459536.41</v>
          </cell>
          <cell r="O336" t="str">
            <v>ENCERRADO</v>
          </cell>
        </row>
        <row r="337">
          <cell r="A337">
            <v>7333</v>
          </cell>
          <cell r="B337" t="str">
            <v>50900.000926/2021-62</v>
          </cell>
          <cell r="C337" t="str">
            <v>PRESTAÇÃO DE SERVIÇOS DE REPARO ESTRUTURAL DO PÍER PETROLEIRO DO PORTO DE FORTALEZA</v>
          </cell>
          <cell r="D337" t="str">
            <v xml:space="preserve"> 26.784.3005.142Z.0023 - ADEQUAÇÃO DE INSTALAÇÕES DE ACOSTAMENTO, DE MOVIMENTAÇÃO E ARMAZENAGEM DE CARGAS</v>
          </cell>
          <cell r="E337" t="str">
            <v>EDRO ENGENHARIA LTDA. </v>
          </cell>
          <cell r="F337" t="str">
            <v xml:space="preserve">03.276.273/0001-51 </v>
          </cell>
          <cell r="G337" t="str">
            <v>33/2022</v>
          </cell>
          <cell r="H337" t="str">
            <v xml:space="preserve">3º ADITIVO DE CONTRATO 33/2022
</v>
          </cell>
          <cell r="I337" t="str">
            <v>DIEGEP</v>
          </cell>
          <cell r="J337" t="str">
            <v>CODFIN</v>
          </cell>
          <cell r="K337">
            <v>45152</v>
          </cell>
          <cell r="L337" t="str">
            <v>Lei 13.303/2016
Pregão Eletrônico 
PE Nº 10/2022</v>
          </cell>
          <cell r="M337">
            <v>45301</v>
          </cell>
          <cell r="N337">
            <v>1459536.41</v>
          </cell>
          <cell r="O337" t="str">
            <v>ENCERRADO</v>
          </cell>
        </row>
        <row r="338">
          <cell r="A338">
            <v>7334</v>
          </cell>
          <cell r="B338" t="str">
            <v>50900.000926/2021-62</v>
          </cell>
          <cell r="C338" t="str">
            <v>PRESTAÇÃO DE SERVIÇOS DE REPARO ESTRUTURAL DO PÍER PETROLEIRO DO PORTO DE FORTALEZA</v>
          </cell>
          <cell r="D338" t="str">
            <v xml:space="preserve"> 26.784.3005.142Z.0023 - ADEQUAÇÃO DE INSTALAÇÕES DE ACOSTAMENTO, DE MOVIMENTAÇÃO E ARMAZENAGEM DE CARGAS</v>
          </cell>
          <cell r="E338" t="str">
            <v>EDRO ENGENHARIA LTDA. </v>
          </cell>
          <cell r="F338" t="str">
            <v xml:space="preserve">03.276.273/0001-51 </v>
          </cell>
          <cell r="G338" t="str">
            <v>33/2022</v>
          </cell>
          <cell r="H338" t="str">
            <v xml:space="preserve">4º ADITIVO DE CONTRATO 33/2022
</v>
          </cell>
          <cell r="I338" t="str">
            <v>DIEGEP</v>
          </cell>
          <cell r="J338" t="str">
            <v>CODFIN</v>
          </cell>
          <cell r="K338">
            <v>45260</v>
          </cell>
          <cell r="L338" t="str">
            <v>Lei 13.303/2016
Pregão Eletrônico 
PE Nº 10/2022</v>
          </cell>
          <cell r="M338">
            <v>45301</v>
          </cell>
          <cell r="N338">
            <v>1644180.81</v>
          </cell>
          <cell r="O338" t="str">
            <v>ENCERRADO</v>
          </cell>
        </row>
        <row r="339">
          <cell r="A339">
            <v>7335</v>
          </cell>
          <cell r="B339" t="str">
            <v>50900.000926/2021-62</v>
          </cell>
          <cell r="C339" t="str">
            <v>PRESTAÇÃO DE SERVIÇOS DE REPARO ESTRUTURAL DO PÍER PETROLEIRO DO PORTO DE FORTALEZA</v>
          </cell>
          <cell r="D339" t="str">
            <v xml:space="preserve"> 26.784.3005.142Z.0023 - ADEQUAÇÃO DE INSTALAÇÕES DE ACOSTAMENTO, DE MOVIMENTAÇÃO E ARMAZENAGEM DE CARGAS</v>
          </cell>
          <cell r="E339" t="str">
            <v>EDRO ENGENHARIA LTDA. </v>
          </cell>
          <cell r="F339" t="str">
            <v xml:space="preserve">03.276.273/0001-51 </v>
          </cell>
          <cell r="G339" t="str">
            <v>33/2022</v>
          </cell>
          <cell r="H339" t="str">
            <v xml:space="preserve">5º ADITIVO DE CONTRATO 33/2022
</v>
          </cell>
          <cell r="I339" t="str">
            <v>DIEGEP</v>
          </cell>
          <cell r="J339" t="str">
            <v>CODFIN</v>
          </cell>
          <cell r="K339">
            <v>45302</v>
          </cell>
          <cell r="L339" t="str">
            <v>Lei 13.303/2016
Pregão Eletrônico 
PE Nº 10/2022</v>
          </cell>
          <cell r="M339">
            <v>45331</v>
          </cell>
          <cell r="N339">
            <v>1644180.81</v>
          </cell>
          <cell r="O339" t="str">
            <v>ENCERRADO</v>
          </cell>
        </row>
        <row r="340">
          <cell r="A340">
            <v>7340</v>
          </cell>
          <cell r="B340" t="str">
            <v>50900.000832/2022-74</v>
          </cell>
          <cell r="C340" t="str">
            <v>PRESTAÇÃO DE SERVIÇO DE AGENCIAMENTO DE VIAGENS, NACIONAIS, INTERNACIONAIS E ASSISTÊNCIA EMERGENCIAL, E DEMAIS ATIVIDADES ACESSÓRIAS AO FEITO, PARA A COMPANHIA DOCAS DO CEARÁ, MEDIANTE ADESÃO À ATA DE REGISTRO DE PREÇOS.</v>
          </cell>
          <cell r="D340" t="str">
            <v>2.290.080.100 – VIAGEM NO PAÍS</v>
          </cell>
          <cell r="E340" t="str">
            <v>FUTURA AGÊNCIA DE VIAGENS E TURISMO LTDA</v>
          </cell>
          <cell r="F340" t="str">
            <v>08.808.153/0001-71</v>
          </cell>
          <cell r="G340" t="str">
            <v>34/2022</v>
          </cell>
          <cell r="I340" t="str">
            <v>DIRPRE</v>
          </cell>
          <cell r="J340" t="str">
            <v>GABPRE</v>
          </cell>
          <cell r="K340">
            <v>44777</v>
          </cell>
          <cell r="L340" t="str">
            <v>Lei 13.303/2016
Pregão Eletrônico 
PE Nº 52/2021 EMGEPRON</v>
          </cell>
          <cell r="M340">
            <v>45142</v>
          </cell>
          <cell r="N340">
            <v>288000</v>
          </cell>
          <cell r="O340" t="str">
            <v>ENCERRADO</v>
          </cell>
        </row>
        <row r="341">
          <cell r="A341">
            <v>7341</v>
          </cell>
          <cell r="B341" t="str">
            <v>50900.000832/2022-74</v>
          </cell>
          <cell r="C341" t="str">
            <v>PRESTAÇÃO DE SERVIÇO DE AGENCIAMENTO DE VIAGENS, NACIONAIS, INTERNACIONAIS E ASSISTÊNCIA EMERGENCIAL, E DEMAIS ATIVIDADES ACESSÓRIAS AO FEITO, PARA A COMPANHIA DOCAS DO CEARÁ, MEDIANTE ADESÃO À ATA DE REGISTRO DE PREÇOS.</v>
          </cell>
          <cell r="D341" t="str">
            <v>2.290.080.100 – VIAGEM NO PAÍS</v>
          </cell>
          <cell r="E341" t="str">
            <v>FUTURA AGÊNCIA DE VIAGENS E TURISMO LTDA</v>
          </cell>
          <cell r="F341" t="str">
            <v>08.808.153/0001-71</v>
          </cell>
          <cell r="G341" t="str">
            <v>34/2022</v>
          </cell>
          <cell r="H341" t="str">
            <v xml:space="preserve">1º ADITIVO DE CONTRATO 34/2022
</v>
          </cell>
          <cell r="I341" t="str">
            <v>DIRPRE</v>
          </cell>
          <cell r="J341" t="str">
            <v>GABPRE</v>
          </cell>
          <cell r="K341">
            <v>45090</v>
          </cell>
          <cell r="L341" t="str">
            <v>Lei 13.303/2016
Pregão Eletrônico 
PE Nº 52/2021 EMGEPRON</v>
          </cell>
          <cell r="M341">
            <v>45142</v>
          </cell>
          <cell r="N341">
            <v>360000</v>
          </cell>
          <cell r="O341" t="str">
            <v>ENCERRADO</v>
          </cell>
        </row>
        <row r="342">
          <cell r="A342">
            <v>7342</v>
          </cell>
          <cell r="B342" t="str">
            <v>50900.000832/2022-74</v>
          </cell>
          <cell r="C342" t="str">
            <v>PRESTAÇÃO DE SERVIÇO DE AGENCIAMENTO DE VIAGENS, NACIONAIS, INTERNACIONAIS E ASSISTÊNCIA EMERGENCIAL, E DEMAIS ATIVIDADES ACESSÓRIAS AO FEITO, PARA A COMPANHIA DOCAS DO CEARÁ, MEDIANTE ADESÃO À ATA DE REGISTRO DE PREÇOS.</v>
          </cell>
          <cell r="D342" t="str">
            <v>2.290.080.100 – VIAGEM NO PAÍS</v>
          </cell>
          <cell r="E342" t="str">
            <v>FUTURA AGÊNCIA DE VIAGENS E TURISMO LTDA</v>
          </cell>
          <cell r="F342" t="str">
            <v>08.808.153/0001-71</v>
          </cell>
          <cell r="G342" t="str">
            <v>34/2022</v>
          </cell>
          <cell r="H342" t="str">
            <v xml:space="preserve">2º ADITIVO DE CONTRATO 34/2022
</v>
          </cell>
          <cell r="I342" t="str">
            <v>DIRPRE</v>
          </cell>
          <cell r="J342" t="str">
            <v>GABPRE</v>
          </cell>
          <cell r="K342">
            <v>45142</v>
          </cell>
          <cell r="L342" t="str">
            <v>Lei 13.303/2016
Pregão Eletrônico 
PE Nº 52/2021 EMGEPRON</v>
          </cell>
          <cell r="M342">
            <v>45232</v>
          </cell>
          <cell r="N342">
            <v>90000</v>
          </cell>
          <cell r="O342" t="str">
            <v>ENCERRADO</v>
          </cell>
        </row>
        <row r="343">
          <cell r="A343">
            <v>7350</v>
          </cell>
          <cell r="B343" t="str">
            <v>50900.000994/2021-21</v>
          </cell>
          <cell r="C343" t="str">
            <v>CONTRATAÇÃO DE EMPRESA ESPECIALIZADA PARA EXECUÇÃO DO SERVIÇO DE REPINTURA DAS DEMARCAÇÕES DE SINALIZAÇÕES HORIZONTAIS E ENDEREÇAMENTO DE CONTÊINERES</v>
          </cell>
          <cell r="D343" t="str">
            <v xml:space="preserve">2.205.900.000 - OUTROS SERVIÇOS DE TERCEIROS </v>
          </cell>
          <cell r="E343" t="str">
            <v>FIRME EMPREENDIMENTOS LTDA</v>
          </cell>
          <cell r="F343" t="str">
            <v>13.864.742/0001-07</v>
          </cell>
          <cell r="G343" t="str">
            <v>35/2022</v>
          </cell>
          <cell r="I343" t="str">
            <v>DIEGEP</v>
          </cell>
          <cell r="J343" t="str">
            <v>CODFIN</v>
          </cell>
          <cell r="K343">
            <v>44796</v>
          </cell>
          <cell r="L343" t="str">
            <v>Lei 13.303/2016
Pregão Eletrônico 
PE Nº 12/2022</v>
          </cell>
          <cell r="M343">
            <v>45027</v>
          </cell>
          <cell r="N343">
            <v>278240.68</v>
          </cell>
          <cell r="O343" t="str">
            <v>ENCERRADO</v>
          </cell>
        </row>
        <row r="344">
          <cell r="A344">
            <v>7360</v>
          </cell>
          <cell r="B344" t="str">
            <v>50900.000217/2020-04</v>
          </cell>
          <cell r="C344" t="str">
            <v>PRESTAÇÃO DE SERVIÇOS DE MANUTENÇÃO DAS INSTALAÇÕES CIVIS E PREDIAIS DO PORTO DE FORTALEZA</v>
          </cell>
          <cell r="D344" t="str">
            <v xml:space="preserve">2.205.900.000 - OUTROS SERVIÇOS DE TERCEIROS </v>
          </cell>
          <cell r="E344" t="str">
            <v xml:space="preserve">EDRO ENGENHARIA </v>
          </cell>
          <cell r="F344" t="str">
            <v xml:space="preserve">03.276.273/0001-51 </v>
          </cell>
          <cell r="G344" t="str">
            <v>36/2022</v>
          </cell>
          <cell r="I344" t="str">
            <v>DIEGEP</v>
          </cell>
          <cell r="J344" t="str">
            <v>CODFIN</v>
          </cell>
          <cell r="K344">
            <v>44813</v>
          </cell>
          <cell r="L344" t="str">
            <v>Lei 13.303/2016
Pregão Eletrônico 
PE Nº 18/2022</v>
          </cell>
          <cell r="M344">
            <v>45913</v>
          </cell>
          <cell r="N344">
            <v>9759520.0500000007</v>
          </cell>
          <cell r="O344" t="str">
            <v>ENCERRADO</v>
          </cell>
        </row>
        <row r="345">
          <cell r="A345">
            <v>7361</v>
          </cell>
          <cell r="B345" t="str">
            <v>50900.000217/2020-04</v>
          </cell>
          <cell r="C345" t="str">
            <v>PRESTAÇÃO DE SERVIÇOS DE MANUTENÇÃO DAS INSTALAÇÕES CIVIS E PREDIAIS DO PORTO DE FORTALEZA</v>
          </cell>
          <cell r="D345" t="str">
            <v xml:space="preserve">2.205.900.000 - OUTROS SERVIÇOS DE TERCEIROS </v>
          </cell>
          <cell r="E345" t="str">
            <v xml:space="preserve">EDRO ENGENHARIA </v>
          </cell>
          <cell r="F345" t="str">
            <v xml:space="preserve">03.276.273/0001-51 </v>
          </cell>
          <cell r="G345" t="str">
            <v>36/2022</v>
          </cell>
          <cell r="H345" t="str">
            <v xml:space="preserve">1º ADITIVO DE CONTRATO 36/2022
</v>
          </cell>
          <cell r="I345" t="str">
            <v>DIEGEP</v>
          </cell>
          <cell r="J345" t="str">
            <v>CODFIN</v>
          </cell>
          <cell r="K345">
            <v>45107</v>
          </cell>
          <cell r="L345" t="str">
            <v>Lei 13.303/2016
Pregão Eletrônico 
PE Nº 18/2022</v>
          </cell>
          <cell r="M345">
            <v>45913</v>
          </cell>
          <cell r="N345">
            <v>9956114.3200000003</v>
          </cell>
          <cell r="O345" t="str">
            <v>ENCERRADO</v>
          </cell>
        </row>
        <row r="346">
          <cell r="A346">
            <v>7362</v>
          </cell>
          <cell r="B346" t="str">
            <v>50900.000217/2020-04</v>
          </cell>
          <cell r="C346" t="str">
            <v>PRESTAÇÃO DE SERVIÇOS DE MANUTENÇÃO DAS INSTALAÇÕES CIVIS E PREDIAIS DO PORTO DE FORTALEZA</v>
          </cell>
          <cell r="D346" t="str">
            <v xml:space="preserve">2.205.900.000 - OUTROS SERVIÇOS DE TERCEIROS </v>
          </cell>
          <cell r="E346" t="str">
            <v xml:space="preserve">EDRO ENGENHARIA </v>
          </cell>
          <cell r="F346" t="str">
            <v xml:space="preserve">03.276.273/0001-51 </v>
          </cell>
          <cell r="G346" t="str">
            <v>36/2022</v>
          </cell>
          <cell r="H346" t="str">
            <v xml:space="preserve">2º ADITIVO DE CONTRATO 36/2022
</v>
          </cell>
          <cell r="I346" t="str">
            <v>DIEGEP</v>
          </cell>
          <cell r="J346" t="str">
            <v>CODFIN</v>
          </cell>
          <cell r="K346">
            <v>45178</v>
          </cell>
          <cell r="L346" t="str">
            <v>Lei 13.303/2016
Pregão Eletrônico 
PE Nº 18/2022</v>
          </cell>
          <cell r="M346">
            <v>45913</v>
          </cell>
          <cell r="N346">
            <v>10017223.039999999</v>
          </cell>
          <cell r="O346" t="str">
            <v>ENCERRADO</v>
          </cell>
        </row>
        <row r="347">
          <cell r="A347">
            <v>7370</v>
          </cell>
          <cell r="B347" t="str">
            <v>50900.001008/2021-51</v>
          </cell>
          <cell r="C347" t="str">
            <v>PRESTAÇÃO DE SERVIÇOS DE REVITALIZAÇÃO BÁSICA PARA TEMPORADA DE CRUZEIROS 2022-2023 (LOTE 03 - FORNECIMENTO E INSTALAÇÃO DO FORRO), DO TERMINAL MARÍTIMO DE PASSAGEIROS DO PORTO DE FORTALEZA</v>
          </cell>
          <cell r="D347" t="str">
            <v>26.122.0035.4101.0023 - Manutenção e Adequação de Bens Imóveis</v>
          </cell>
          <cell r="E347" t="str">
            <v>COLOSSO - LOCAÇÕES E SERVIÇOS LTDA</v>
          </cell>
          <cell r="F347" t="str">
            <v>34.841.308/0001-81</v>
          </cell>
          <cell r="G347" t="str">
            <v>37/2022</v>
          </cell>
          <cell r="I347" t="str">
            <v>DIEGEP</v>
          </cell>
          <cell r="J347" t="str">
            <v>CODFIN</v>
          </cell>
          <cell r="K347">
            <v>44834</v>
          </cell>
          <cell r="L347" t="str">
            <v>Lei 13.303/2016 CONTRATAÇÃO DIRETA DISPENSA DE LICITAÇÃO</v>
          </cell>
          <cell r="M347">
            <v>44972</v>
          </cell>
          <cell r="N347">
            <v>55086.65</v>
          </cell>
          <cell r="O347" t="str">
            <v>ENCERRADO</v>
          </cell>
        </row>
        <row r="348">
          <cell r="A348">
            <v>7380</v>
          </cell>
          <cell r="B348" t="str">
            <v>50900.000086/2022-19</v>
          </cell>
          <cell r="C348" t="str">
            <v>AQUISIÇÃO DE ELASTÔMEROS E ACESSÓRIOS PARA DEFENSAS PORTUÁRIA (LOTE 03), PARA A COMPANHIA DOCAS DO CEARÁ</v>
          </cell>
          <cell r="D348" t="str">
            <v>26.784.3005.147E.0023 - ADEQUAÇÃO DE INSTALAÇÕES DE PROTEÇÃO À ATRACAÇÃO E OPERAÇÃO DE NAVIOS, NO PORTO DE FORTALEZA</v>
          </cell>
          <cell r="E348" t="str">
            <v>FORTNORT DESENVOLVIMENTO AMBIENTAL E URBANO EIRELI</v>
          </cell>
          <cell r="F348" t="str">
            <v>00.900.846/0001-88</v>
          </cell>
          <cell r="G348" t="str">
            <v>38/2022</v>
          </cell>
          <cell r="I348" t="str">
            <v>DIEGEP</v>
          </cell>
          <cell r="J348" t="str">
            <v>CODMAN</v>
          </cell>
          <cell r="K348">
            <v>44830</v>
          </cell>
          <cell r="L348" t="str">
            <v>Lei 13.303/2016
Pregão Eletrônico 
PE Nº 21/2022</v>
          </cell>
          <cell r="M348">
            <v>45979</v>
          </cell>
          <cell r="N348">
            <v>546480</v>
          </cell>
          <cell r="O348" t="str">
            <v>ENCERRADO</v>
          </cell>
        </row>
        <row r="349">
          <cell r="A349">
            <v>7390</v>
          </cell>
          <cell r="B349" t="str">
            <v>50900.000086/2022-19</v>
          </cell>
          <cell r="C349" t="str">
            <v>AQUISIÇÃO DE ELASTÔMEROS E ACESSÓRIOS PARA DEFENSAS PORTUÁRIA (LOTE 01 E 02), PARA A COMPANHIA DOCAS DO CEARÁ</v>
          </cell>
          <cell r="D349" t="str">
            <v>26.784.3005.147E.0023 - ADEQUAÇÃO DE INSTALAÇÕES DE PROTEÇÃO À ATRACAÇÃO E OPERAÇÃO DE NAVIOS, NO PORTO DE FORTALEZA</v>
          </cell>
          <cell r="E349" t="str">
            <v xml:space="preserve">ANDINO LTDA </v>
          </cell>
          <cell r="F349" t="str">
            <v>19.792.159/0001-14</v>
          </cell>
          <cell r="G349" t="str">
            <v>39/2022</v>
          </cell>
          <cell r="I349" t="str">
            <v>DIEGEP</v>
          </cell>
          <cell r="J349" t="str">
            <v>CODMAN</v>
          </cell>
          <cell r="K349">
            <v>44845</v>
          </cell>
          <cell r="L349" t="str">
            <v>Lei 13.303/2016
Pregão Eletrônico 
PE Nº 12/2022</v>
          </cell>
          <cell r="M349">
            <v>45979</v>
          </cell>
          <cell r="N349">
            <v>4285999.2300000004</v>
          </cell>
          <cell r="O349" t="str">
            <v>ENCERRADO</v>
          </cell>
        </row>
        <row r="350">
          <cell r="A350">
            <v>7391</v>
          </cell>
          <cell r="B350" t="str">
            <v>50900.000086/2022-19</v>
          </cell>
          <cell r="C350" t="str">
            <v>AQUISIÇÃO DE ELASTÔMEROS E ACESSÓRIOS PARA DEFENSAS PORTUÁRIA (LOTE 01 E 02), PARA A COMPANHIA DOCAS DO CEARÁ</v>
          </cell>
          <cell r="D350" t="str">
            <v>26.784.3005.147E.0023 - ADEQUAÇÃO DE INSTALAÇÕES DE PROTEÇÃO À ATRACAÇÃO E OPERAÇÃO DE NAVIOS, NO PORTO DE FORTALEZA</v>
          </cell>
          <cell r="E350" t="str">
            <v xml:space="preserve">ANDINO LTDA </v>
          </cell>
          <cell r="F350" t="str">
            <v>19.792.159/0001-14</v>
          </cell>
          <cell r="G350" t="str">
            <v>39/2022</v>
          </cell>
          <cell r="H350" t="str">
            <v xml:space="preserve">1º ADITIVO DE CONTRATO 31/2022
</v>
          </cell>
          <cell r="I350" t="str">
            <v>DIEGEP</v>
          </cell>
          <cell r="J350" t="str">
            <v>CODMAN</v>
          </cell>
          <cell r="K350">
            <v>45051</v>
          </cell>
          <cell r="L350" t="str">
            <v>Lei 13.303/2016
Pregão Eletrônico 
PE Nº 12/2022</v>
          </cell>
          <cell r="M350">
            <v>45979</v>
          </cell>
          <cell r="N350">
            <v>4285999.2300000004</v>
          </cell>
          <cell r="O350" t="str">
            <v>ENCERRADO</v>
          </cell>
        </row>
        <row r="351">
          <cell r="A351">
            <v>7400</v>
          </cell>
          <cell r="B351" t="str">
            <v>50900.001021/2021-18</v>
          </cell>
          <cell r="C351" t="str">
            <v xml:space="preserve">AQUISIÇÃO E INSTALAÇÃO DE APARELHOS AR CONDICIONADOS PARA ATENDER AS NECESSIDADES DA COMPANHIA DOCAS DO CEARÁ - CDC - LOTES 01, 05 E 08 </v>
          </cell>
          <cell r="D351" t="str">
            <v>26.122.0035.4102.0023 - Manutenção e Adequação de Bens
Móveis, Veículos, Máquinas e Equipamentos</v>
          </cell>
          <cell r="E351" t="str">
            <v xml:space="preserve">ATENA COMERCIO DE MOVEIS EIRELI ME </v>
          </cell>
          <cell r="F351" t="str">
            <v xml:space="preserve">12.510.074/0001-57 </v>
          </cell>
          <cell r="G351" t="str">
            <v>40/2022</v>
          </cell>
          <cell r="I351" t="str">
            <v>DIEGEP</v>
          </cell>
          <cell r="J351" t="str">
            <v>CODMAN</v>
          </cell>
          <cell r="K351">
            <v>44834</v>
          </cell>
          <cell r="L351" t="str">
            <v>Lei 13.303/2016
Pregão Eletrônico 
PE Nº 15/2022</v>
          </cell>
          <cell r="M351">
            <v>45208</v>
          </cell>
          <cell r="N351">
            <v>90853.38</v>
          </cell>
          <cell r="O351" t="str">
            <v>ENCERRADO</v>
          </cell>
        </row>
        <row r="352">
          <cell r="A352">
            <v>7410</v>
          </cell>
          <cell r="B352" t="str">
            <v>50900.000705/2022-75</v>
          </cell>
          <cell r="C352" t="str">
            <v>PRESTAÇÃO DE SERVIÇO DE MANUTENÇÃO INFRAESTRUTURA TELEFÔNICA COM FORNECIMENTO DE PEÇAS PARA O PORTO DE FORTALEZA.</v>
          </cell>
          <cell r="D352" t="str">
            <v>2.290.040.000 – COMUNICAÇÕES</v>
          </cell>
          <cell r="E352" t="str">
            <v>SET SERVIÇOS ESPECIALIZADOS EM TELEINFORMATICA LTDA – EPP</v>
          </cell>
          <cell r="F352" t="str">
            <v>23.532.617/0001-53</v>
          </cell>
          <cell r="G352" t="str">
            <v>41/2022</v>
          </cell>
          <cell r="I352" t="str">
            <v>DIEGEP</v>
          </cell>
          <cell r="J352" t="str">
            <v>CODMAN</v>
          </cell>
          <cell r="K352">
            <v>44841</v>
          </cell>
          <cell r="L352" t="str">
            <v>Lei 13.303/2016 CONTRATAÇÃO DIRETA DISPENSA DE LICITAÇÃO</v>
          </cell>
          <cell r="M352">
            <v>45246</v>
          </cell>
          <cell r="N352">
            <v>11880</v>
          </cell>
          <cell r="O352" t="str">
            <v>ENCERRADO</v>
          </cell>
        </row>
        <row r="353">
          <cell r="A353">
            <v>7420</v>
          </cell>
          <cell r="B353" t="str">
            <v>50900.001067/2022-18</v>
          </cell>
          <cell r="C353" t="str">
            <v>CONTRATAÇÃO DE EMPRESA ESPECIALIZADA NA PRESTAÇÃO DE SERVIÇOS DE ORGANIZAÇÃO, PLANEJAMENTO E REALIZAÇÃO DE CONCURSO PÚBLICO PARA PROVIMENTO DA GUARDA PORTUÁRIA</v>
          </cell>
          <cell r="D353" t="str">
            <v>-</v>
          </cell>
          <cell r="E353" t="str">
            <v>INSTITUTO DE DESENVOLVIMENTO INSTITUCIONAL BRASILEIRO – IDIB</v>
          </cell>
          <cell r="F353" t="str">
            <v>22.513.518/0001-61</v>
          </cell>
          <cell r="G353" t="str">
            <v>42/2022</v>
          </cell>
          <cell r="I353" t="str">
            <v>DIAFIN</v>
          </cell>
          <cell r="J353" t="str">
            <v>CODREH</v>
          </cell>
          <cell r="K353">
            <v>44834</v>
          </cell>
          <cell r="L353" t="str">
            <v>Lei 13.303/2016 CONTRATAÇÃO DIRETA DISPENSA DE LICITAÇÃO</v>
          </cell>
          <cell r="M353">
            <v>45237</v>
          </cell>
          <cell r="N353">
            <v>188000</v>
          </cell>
          <cell r="O353" t="str">
            <v>ENCERRADO</v>
          </cell>
        </row>
        <row r="354">
          <cell r="A354">
            <v>7430</v>
          </cell>
          <cell r="B354" t="str">
            <v>50900.000602/2021-24</v>
          </cell>
          <cell r="C354" t="str">
            <v>PRESTAÇÃO DE SERVIÇO PARA OPERACIONALIZAÇÃO DE EQUIPAMENTO DE SCANNER PARA ATENDIMENTO À TEMPORADA DE CRUZEIROS 2022/2023, PARA COMPANHIA DOCAS DO CEARÁ</v>
          </cell>
          <cell r="D354" t="str">
            <v xml:space="preserve">2.205.900.000 - OUTROS SERVIÇOS DE TERCEIROS </v>
          </cell>
          <cell r="E354" t="str">
            <v>SOLTECH COMERCIO E SERVIÇOS DE INFORMATICA LTDA</v>
          </cell>
          <cell r="F354" t="str">
            <v>33.675.576/0001-08</v>
          </cell>
          <cell r="G354" t="str">
            <v>43/2022</v>
          </cell>
          <cell r="I354" t="str">
            <v>DIRCOM</v>
          </cell>
          <cell r="J354" t="str">
            <v>CODMAK</v>
          </cell>
          <cell r="K354">
            <v>44844</v>
          </cell>
          <cell r="L354" t="str">
            <v>Lei 13.303/2016 CONTRATAÇÃO DIRETA DISPENSA DE LICITAÇÃO</v>
          </cell>
          <cell r="M354">
            <v>45177</v>
          </cell>
          <cell r="N354">
            <v>36049.589999999997</v>
          </cell>
          <cell r="O354" t="str">
            <v>ENCERRADO</v>
          </cell>
        </row>
        <row r="355">
          <cell r="A355">
            <v>7431</v>
          </cell>
          <cell r="B355" t="str">
            <v>50900.000602/2021-24</v>
          </cell>
          <cell r="C355" t="str">
            <v>PRESTAÇÃO DE SERVIÇO PARA OPERACIONALIZAÇÃO DE EQUIPAMENTO DE SCANNER PARA ATENDIMENTO À TEMPORADA DE CRUZEIROS 2022/2023, PARA COMPANHIA DOCAS DO CEARÁ</v>
          </cell>
          <cell r="D355" t="str">
            <v xml:space="preserve">2.205.900.000 - OUTROS SERVIÇOS DE TERCEIROS </v>
          </cell>
          <cell r="E355" t="str">
            <v>SOLTECH COMERCIO E SERVIÇOS DE INFORMATICA LTDA</v>
          </cell>
          <cell r="F355" t="str">
            <v>33.675.576/0001-08</v>
          </cell>
          <cell r="G355" t="str">
            <v>43/2022</v>
          </cell>
          <cell r="H355" t="str">
            <v xml:space="preserve">1º ADITIVO DE CONTRATO 43/2022
</v>
          </cell>
          <cell r="I355" t="str">
            <v>DIRCOM</v>
          </cell>
          <cell r="J355" t="str">
            <v>CODMAK</v>
          </cell>
          <cell r="K355">
            <v>44998</v>
          </cell>
          <cell r="L355" t="str">
            <v>Lei 13.303/2016 CONTRATAÇÃO DIRETA DISPENSA DE LICITAÇÃO</v>
          </cell>
          <cell r="M355">
            <v>45177</v>
          </cell>
          <cell r="N355">
            <v>45061.99</v>
          </cell>
          <cell r="O355" t="str">
            <v>ENCERRADO</v>
          </cell>
        </row>
        <row r="356">
          <cell r="A356">
            <v>7440</v>
          </cell>
          <cell r="B356" t="str">
            <v>50900.000232/2020-44</v>
          </cell>
          <cell r="C356" t="str">
            <v>FORNECIMENTO DE PARAFUSOS E PORCAS DAS DEFENSAS PORTUÁRIAS DO PORTO DO MUCURIPE</v>
          </cell>
          <cell r="D356" t="str">
            <v>26.784.3005.147E.0023 - ADEQUAÇÃO DE INSTALAÇÕES DE PROTEÇÃO À ATRACAÇÃO E OPERAÇÃO DE NAVIOS</v>
          </cell>
          <cell r="E356" t="str">
            <v>BIANCA ISABELE PA DE FARIA.</v>
          </cell>
          <cell r="F356" t="str">
            <v>39.587.752/0001-36</v>
          </cell>
          <cell r="G356" t="str">
            <v>44/2022</v>
          </cell>
          <cell r="I356" t="str">
            <v>DIEGEP</v>
          </cell>
          <cell r="J356" t="str">
            <v>CODMAN</v>
          </cell>
          <cell r="K356">
            <v>44854</v>
          </cell>
          <cell r="L356" t="str">
            <v>Lei 13.303/2016
Pregão Eletrônico 
PE Nº 25/2022</v>
          </cell>
          <cell r="M356">
            <v>45223</v>
          </cell>
          <cell r="N356">
            <v>167990</v>
          </cell>
          <cell r="O356" t="str">
            <v>ENCERRADO</v>
          </cell>
        </row>
        <row r="357">
          <cell r="A357">
            <v>7450</v>
          </cell>
          <cell r="B357" t="str">
            <v>50900.000405/2022-96</v>
          </cell>
          <cell r="C357" t="str">
            <v>PRESTAÇÃO DE SERVIÇO DE INSTALAÇÃO DE GRADIL TIPO NYLOFOR E PORTÕES METÁLICOS, INCLUINDO SEU FORNECIMENTO E PEÇAS NECESSÁRIAS.</v>
          </cell>
          <cell r="D357" t="str">
            <v xml:space="preserve"> 26.784.3005.142Z.0023 - ADEQUAÇÃO DE INSTALAÇÕES DE ACOSTAMENTO, DE MOVIMENTAÇÃO E ARMAZENAGEM DE CARGAS</v>
          </cell>
          <cell r="E357" t="str">
            <v>CONSTRUTORA KARBONE E COMERCIAL LTDA</v>
          </cell>
          <cell r="F357" t="str">
            <v xml:space="preserve"> 14.208.934/0001-28</v>
          </cell>
          <cell r="G357" t="str">
            <v>45/2022</v>
          </cell>
          <cell r="I357" t="str">
            <v>DIEGEP</v>
          </cell>
          <cell r="J357" t="str">
            <v>CODINF</v>
          </cell>
          <cell r="K357">
            <v>44851</v>
          </cell>
          <cell r="L357" t="str">
            <v>Lei 13.303/2016 CONTRATAÇÃO DIRETA DISPENSA DE LICITAÇÃO</v>
          </cell>
          <cell r="M357">
            <v>45033</v>
          </cell>
          <cell r="N357">
            <v>161118.79</v>
          </cell>
          <cell r="O357" t="str">
            <v>ENCERRADO</v>
          </cell>
        </row>
        <row r="358">
          <cell r="A358">
            <v>7460</v>
          </cell>
          <cell r="B358" t="str">
            <v>50900.000697/2021-86</v>
          </cell>
          <cell r="C358" t="str">
            <v>SERVIÇO DE MANUTENÇÃO DE CATRACAS DE ACESSO E BARREIRAS/CANCELAS, INCLUINDO SEU FORNECIMENTO, INSTALAÇÃO E PEÇAS NECESSÁRIAS, PARA A COMPANHIA DOCAS DO CEARÁ (LOTE I E II).</v>
          </cell>
          <cell r="D358" t="str">
            <v>26.122.0035.4102.0023 - Manutenção e Adequação de Bens Móveis,Veículos, Máquinas e Equipamentos e 2.205.900.000 - Outros Serviços De Terceiros</v>
          </cell>
          <cell r="E358" t="str">
            <v>COMÉRCIO E SERVIÇOS ENCEL AUTOMÁTICOS LTDA. </v>
          </cell>
          <cell r="F358" t="str">
            <v>01.652.136/0001-49</v>
          </cell>
          <cell r="G358" t="str">
            <v>46/2022</v>
          </cell>
          <cell r="I358" t="str">
            <v>DIEGEP</v>
          </cell>
          <cell r="J358" t="str">
            <v>CODMAN</v>
          </cell>
          <cell r="K358">
            <v>44859</v>
          </cell>
          <cell r="L358" t="str">
            <v>Lei 13.303/2016
Pregão Eletrônico 
PE Nº 23/2022</v>
          </cell>
          <cell r="M358">
            <v>45595</v>
          </cell>
          <cell r="N358">
            <v>421309.26</v>
          </cell>
          <cell r="O358" t="str">
            <v>ENCERRADO</v>
          </cell>
        </row>
        <row r="359">
          <cell r="A359">
            <v>7461</v>
          </cell>
          <cell r="B359" t="str">
            <v>50900.000697/2021-86</v>
          </cell>
          <cell r="C359" t="str">
            <v>SERVIÇO DE MANUTENÇÃO DE CATRACAS DE ACESSO E BARREIRAS/CANCELAS, INCLUINDO SEU FORNECIMENTO, INSTALAÇÃO E PEÇAS NECESSÁRIAS, PARA A COMPANHIA DOCAS DO CEARÁ (LOTE I E II).</v>
          </cell>
          <cell r="D359" t="str">
            <v>26.122.0035.4102.0023 - Manutenção e Adequação de Bens Móveis,Veículos, Máquinas e Equipamentos e 2.205.900.000 - Outros Serviços De Terceiros</v>
          </cell>
          <cell r="E359" t="str">
            <v>COMÉRCIO E SERVIÇOS ENCEL AUTOMÁTICOS LTDA. </v>
          </cell>
          <cell r="F359" t="str">
            <v>01.652.136/0001-49</v>
          </cell>
          <cell r="G359" t="str">
            <v>46/2022</v>
          </cell>
          <cell r="H359" t="str">
            <v xml:space="preserve">1º ADITIVO DE CONTRATO 462022
</v>
          </cell>
          <cell r="I359" t="str">
            <v>DIEGEP</v>
          </cell>
          <cell r="J359" t="str">
            <v>CODMAN</v>
          </cell>
          <cell r="K359">
            <v>45961</v>
          </cell>
          <cell r="L359" t="str">
            <v>Lei 13.303/2016
Pregão Eletrônico 
PE Nº 23/2022</v>
          </cell>
          <cell r="M359">
            <v>46325</v>
          </cell>
          <cell r="N359">
            <v>26400</v>
          </cell>
          <cell r="O359" t="str">
            <v>EM EXECUÇÃO</v>
          </cell>
        </row>
        <row r="360">
          <cell r="A360">
            <v>7480</v>
          </cell>
          <cell r="B360" t="str">
            <v>50900.000726/2022-91</v>
          </cell>
          <cell r="C360" t="str">
            <v>FORNECIMENTO DE COBERTURA MÓVEL</v>
          </cell>
          <cell r="D360" t="str">
            <v xml:space="preserve"> 26.784.3005.15QU.0023 - MELHORIA DA INFRAESTRUTURA E DA OPERAÇÃO PORTUÁRIA</v>
          </cell>
          <cell r="E360" t="str">
            <v>METALURGICA MOREIRA LTDA. </v>
          </cell>
          <cell r="F360" t="str">
            <v xml:space="preserve">07.289.390/0001-00 </v>
          </cell>
          <cell r="G360" t="str">
            <v>48/2022</v>
          </cell>
          <cell r="I360" t="str">
            <v>DIEGEP</v>
          </cell>
          <cell r="J360" t="str">
            <v>CODINF</v>
          </cell>
          <cell r="K360">
            <v>44854</v>
          </cell>
          <cell r="L360" t="str">
            <v>Lei 13.303/2016 CONTRATAÇÃO DIRETA DISPENSA DE LICITAÇÃO</v>
          </cell>
          <cell r="M360">
            <v>44949</v>
          </cell>
          <cell r="N360">
            <v>35500</v>
          </cell>
          <cell r="O360" t="str">
            <v>ENCERRADO</v>
          </cell>
        </row>
        <row r="361">
          <cell r="A361">
            <v>7490</v>
          </cell>
          <cell r="B361" t="str">
            <v>50900.000046/2022-77</v>
          </cell>
          <cell r="C361" t="str">
            <v>PRESTAÇÃO DE SERVIÇOS EM MANUTENÇÃO PREVENTIVA E CORRETIVA, COM FORNECIMENTO TOTAL DE PEÇAS DE APARELHOS DE AR CONDICIONADOS PARA O PORTO DE FORTALEZA</v>
          </cell>
          <cell r="D361" t="str">
            <v xml:space="preserve">2.205.900.000 - OUTROS SERVIÇOS DE TERCEIROS </v>
          </cell>
          <cell r="E361" t="str">
            <v>MDL COMÉRCIO E SERÇOS - ME. </v>
          </cell>
          <cell r="F361" t="str">
            <v>18.192.731/0001-41</v>
          </cell>
          <cell r="G361" t="str">
            <v>49/2022</v>
          </cell>
          <cell r="I361" t="str">
            <v>DIEGEP</v>
          </cell>
          <cell r="J361" t="str">
            <v>CODMAN</v>
          </cell>
          <cell r="K361">
            <v>44882</v>
          </cell>
          <cell r="L361" t="str">
            <v>Lei 13.303/2016
Pregão Eletrônico 
PE Nº 22/2022</v>
          </cell>
          <cell r="M361">
            <v>45250</v>
          </cell>
          <cell r="N361">
            <v>237500</v>
          </cell>
          <cell r="O361" t="str">
            <v>ENCERRADO</v>
          </cell>
        </row>
        <row r="362">
          <cell r="A362">
            <v>7500</v>
          </cell>
          <cell r="B362" t="str">
            <v>50900.000069/2022-81</v>
          </cell>
          <cell r="C362" t="str">
            <v>CONTRATAÇÃO DE EMPRESA PARA TERCEIRIZAÇÃO DE MÃO DE OBRA ESPECIALIZADA EM MANUTENÇÃO DE TECNOLOGIA DA INFORMAÇÃO EM CONFORMIDADES COM AS NECESSIDADES DA COMPANHIA DOCAS DO CEARÁ</v>
          </cell>
          <cell r="D362" t="str">
            <v xml:space="preserve">2.205.900.000 - OUTROS SERVIÇOS DE TERCEIROS </v>
          </cell>
          <cell r="E362" t="str">
            <v xml:space="preserve">CONECTAA TECNOLOGIA DA INFORMAÇÃO LTDA. 
</v>
          </cell>
          <cell r="F362" t="str">
            <v>00.530.341/0001-79</v>
          </cell>
          <cell r="G362" t="str">
            <v>50/2022</v>
          </cell>
          <cell r="I362" t="str">
            <v>DIEGEP</v>
          </cell>
          <cell r="J362" t="str">
            <v>CODTEI</v>
          </cell>
          <cell r="K362">
            <v>44865</v>
          </cell>
          <cell r="L362" t="str">
            <v>Lei 13.303/2016
Pregão Eletrônico 
PE Nº 26/2022</v>
          </cell>
          <cell r="M362">
            <v>45629</v>
          </cell>
          <cell r="N362">
            <v>2132009.04</v>
          </cell>
          <cell r="O362" t="str">
            <v>ENCERRADO</v>
          </cell>
        </row>
        <row r="363">
          <cell r="A363">
            <v>7501</v>
          </cell>
          <cell r="B363" t="str">
            <v>50900.000069/2022-81</v>
          </cell>
          <cell r="C363" t="str">
            <v>CONTRATAÇÃO DE EMPRESA PARA TERCEIRIZAÇÃO DE MÃO DE OBRA ESPECIALIZADA EM MANUTENÇÃO DE TECNOLOGIA DA INFORMAÇÃO EM CONFORMIDADES COM AS NECESSIDADES DA COMPANHIA DOCAS DO CEARÁ</v>
          </cell>
          <cell r="D363" t="str">
            <v xml:space="preserve">2.205.900.000 - OUTROS SERVIÇOS DE TERCEIROS </v>
          </cell>
          <cell r="E363" t="str">
            <v xml:space="preserve">CONECTAA TECNOLOGIA DA INFORMAÇÃO LTDA. 
</v>
          </cell>
          <cell r="F363" t="str">
            <v>00.530.341/0001-79</v>
          </cell>
          <cell r="G363" t="str">
            <v>50/2022</v>
          </cell>
          <cell r="H363" t="str">
            <v xml:space="preserve">1º ADITIVO DE CONTRATO 50/2022
</v>
          </cell>
          <cell r="I363" t="str">
            <v>DIEGEP</v>
          </cell>
          <cell r="J363" t="str">
            <v>CODTEI</v>
          </cell>
          <cell r="K363">
            <v>45314</v>
          </cell>
          <cell r="L363" t="str">
            <v>Lei 13.303/2016
Pregão Eletrônico 
PE Nº 26/2022</v>
          </cell>
          <cell r="M363">
            <v>45629</v>
          </cell>
          <cell r="N363">
            <v>2361348.42</v>
          </cell>
          <cell r="O363" t="str">
            <v>ENCERRADO</v>
          </cell>
        </row>
        <row r="364">
          <cell r="A364">
            <v>7502</v>
          </cell>
          <cell r="B364" t="str">
            <v>50900.000069/2022-81</v>
          </cell>
          <cell r="C364" t="str">
            <v>CONTRATAÇÃO DE EMPRESA PARA TERCEIRIZAÇÃO DE MÃO DE OBRA ESPECIALIZADA EM MANUTENÇÃO DE TECNOLOGIA DA INFORMAÇÃO EM CONFORMIDADES COM AS NECESSIDADES DA COMPANHIA DOCAS DO CEARÁ</v>
          </cell>
          <cell r="D364" t="str">
            <v xml:space="preserve">2.205.900.000 - OUTROS SERVIÇOS DE TERCEIROS </v>
          </cell>
          <cell r="E364" t="str">
            <v xml:space="preserve">CONECTAA TECNOLOGIA DA INFORMAÇÃO LTDA. 
</v>
          </cell>
          <cell r="F364" t="str">
            <v>00.530.341/0001-79</v>
          </cell>
          <cell r="G364" t="str">
            <v>50/2022</v>
          </cell>
          <cell r="H364" t="str">
            <v xml:space="preserve">2º ADITIVO DE CONTRATO 50/2022
</v>
          </cell>
          <cell r="I364" t="str">
            <v>DIEGEP</v>
          </cell>
          <cell r="J364" t="str">
            <v>CODTEI</v>
          </cell>
          <cell r="K364">
            <v>45597</v>
          </cell>
          <cell r="L364" t="str">
            <v>Lei 13.303/2016
Pregão Eletrônico 
PE Nº 26/2022</v>
          </cell>
          <cell r="M364">
            <v>46391</v>
          </cell>
          <cell r="N364">
            <v>2361348.42</v>
          </cell>
          <cell r="O364" t="str">
            <v>EM EXECUÇÃO</v>
          </cell>
        </row>
        <row r="365">
          <cell r="A365">
            <v>7503</v>
          </cell>
          <cell r="B365" t="str">
            <v>50900.000069/2022-81</v>
          </cell>
          <cell r="C365" t="str">
            <v>CONTRATAÇÃO DE EMPRESA PARA TERCEIRIZAÇÃO DE MÃO DE OBRA ESPECIALIZADA EM MANUTENÇÃO DE TECNOLOGIA DA INFORMAÇÃO EM CONFORMIDADES COM AS NECESSIDADES DA COMPANHIA DOCAS DO CEARÁ</v>
          </cell>
          <cell r="D365" t="str">
            <v xml:space="preserve">2.205.900.000 - OUTROS SERVIÇOS DE TERCEIROS </v>
          </cell>
          <cell r="E365" t="str">
            <v xml:space="preserve">CONECTAA TECNOLOGIA DA INFORMAÇÃO LTDA. 
</v>
          </cell>
          <cell r="F365" t="str">
            <v>00.530.341/0001-79</v>
          </cell>
          <cell r="G365" t="str">
            <v>50/2022</v>
          </cell>
          <cell r="H365" t="str">
            <v xml:space="preserve">3º ADITIVO DE CONTRATO 50/2022
</v>
          </cell>
          <cell r="I365" t="str">
            <v>DIEGEP</v>
          </cell>
          <cell r="J365" t="str">
            <v>CODTEI</v>
          </cell>
          <cell r="K365">
            <v>46129</v>
          </cell>
          <cell r="L365" t="str">
            <v>Lei 13.303/2016
Pregão Eletrônico 
PE Nº 26/2022</v>
          </cell>
          <cell r="M365">
            <v>46391</v>
          </cell>
          <cell r="N365">
            <v>2609625.84</v>
          </cell>
          <cell r="O365" t="str">
            <v>EM EXECUÇÃO</v>
          </cell>
        </row>
        <row r="366">
          <cell r="A366">
            <v>7520</v>
          </cell>
          <cell r="B366" t="str">
            <v>50900.000328/2021-93</v>
          </cell>
          <cell r="C366" t="str">
            <v>CONTRATAÇÃO DE SEGURO DE VIDA PARA INTEGRANTES DO QUADRO DA COMPANHIA DOCAS DO CEARÁ</v>
          </cell>
          <cell r="D366" t="str">
            <v xml:space="preserve">2.201.039.000 - OUTROS BENEFÍCIOS </v>
          </cell>
          <cell r="E366" t="str">
            <v xml:space="preserve">PORTO SEGURO COMPANHIA DE SEGURO GERAIS </v>
          </cell>
          <cell r="F366" t="str">
            <v xml:space="preserve">61.198.164/0001-60  </v>
          </cell>
          <cell r="G366" t="str">
            <v>52/2022</v>
          </cell>
          <cell r="I366" t="str">
            <v>DIAFIN</v>
          </cell>
          <cell r="J366" t="str">
            <v>CODREH</v>
          </cell>
          <cell r="K366">
            <v>44869</v>
          </cell>
          <cell r="L366" t="str">
            <v>Lei 13.303/2016
Pregão Eletrônico 
PE Nº 28/2022</v>
          </cell>
          <cell r="M366">
            <v>45247</v>
          </cell>
          <cell r="N366">
            <v>164597.28</v>
          </cell>
          <cell r="O366" t="str">
            <v>ENCERRADO</v>
          </cell>
        </row>
        <row r="367">
          <cell r="A367">
            <v>7530</v>
          </cell>
          <cell r="B367" t="str">
            <v>50900.000330/2022-43</v>
          </cell>
          <cell r="C367" t="str">
            <v>PRESTAÇÃO DE SERVIÇOS DE LEVANTAMENTO TOPOGRÁFICO, PLANIALTIMÉTRICO, CADASTRAL E GEOREFERENCIADO DO PORTO DE FORTALEZA</v>
          </cell>
          <cell r="D367" t="str">
            <v xml:space="preserve">2.205.900.000 - OUTROS SERVIÇOS DE TERCEIROS </v>
          </cell>
          <cell r="E367" t="str">
            <v>GRANSUL SERVIÇOS LTDA</v>
          </cell>
          <cell r="F367" t="str">
            <v>38.222.807/0001-41</v>
          </cell>
          <cell r="G367" t="str">
            <v>53/2022</v>
          </cell>
          <cell r="I367" t="str">
            <v>DIEGEP</v>
          </cell>
          <cell r="J367" t="str">
            <v>CODINF</v>
          </cell>
          <cell r="K367">
            <v>44869</v>
          </cell>
          <cell r="L367" t="str">
            <v>Lei 13.303/2016
Pregão Eletrônico 
PE Nº 24/2022</v>
          </cell>
          <cell r="M367">
            <v>45270</v>
          </cell>
          <cell r="N367">
            <v>15600</v>
          </cell>
          <cell r="O367" t="str">
            <v>ENCERRADO</v>
          </cell>
        </row>
        <row r="368">
          <cell r="A368">
            <v>7540</v>
          </cell>
          <cell r="B368" t="str">
            <v>50900.000812/2022-01</v>
          </cell>
          <cell r="C368" t="str">
            <v>PRESTAÇÃO DE SERVIÇOS DE RECOMPOSIÇÃO DE ATERRO, ENROCAMENTO E LAJE DE TRANSIÇÃO, NO BERÇO 106, NO PORTO DO MUCURIPE</v>
          </cell>
          <cell r="D368" t="str">
            <v xml:space="preserve"> 26.784.3005.15QU.0023 - MELHORIA DA INFRAESTRUTURA E DA OPERAÇÃO PORTUÁRIA</v>
          </cell>
          <cell r="E368" t="str">
            <v>CONSDUCTO ENGENHARIA LTDA – EPP. </v>
          </cell>
          <cell r="F368" t="str">
            <v>08.728.600/0001-82</v>
          </cell>
          <cell r="G368" t="str">
            <v>54/2022</v>
          </cell>
          <cell r="I368" t="str">
            <v>DIEGEP</v>
          </cell>
          <cell r="J368" t="str">
            <v>CODINF</v>
          </cell>
          <cell r="K368">
            <v>44881</v>
          </cell>
          <cell r="L368" t="str">
            <v>Lei 13.303/2016
Pregão Eletrônico 
PE Nº 027/2022</v>
          </cell>
          <cell r="M368">
            <v>45115</v>
          </cell>
          <cell r="N368">
            <v>680436.4</v>
          </cell>
          <cell r="O368" t="str">
            <v>ENCERRADO</v>
          </cell>
        </row>
        <row r="369">
          <cell r="A369">
            <v>7550</v>
          </cell>
          <cell r="B369" t="str">
            <v>50900.001371/2022-57</v>
          </cell>
          <cell r="C369" t="str">
            <v>AQUISIÇÃO DE DISJUNTOR DE 17KV A VÁCUO E ACESSÓRIOS PARA O TERMINAL MARÍTIMO DE PASSAGEIROS DA COMPANHIA DOCAS DO CEARÁ</v>
          </cell>
          <cell r="D369" t="str">
            <v>26.122.0035.4101.0023 - MANUTENÇÃO E ADEQUAÇÃO DE BENS IMÓVEIS</v>
          </cell>
          <cell r="E369" t="str">
            <v>S V COMÉRCIO DE MATERIAL ELÉTRICO LTDA.</v>
          </cell>
          <cell r="F369" t="str">
            <v>35.088.657/0001-3</v>
          </cell>
          <cell r="G369" t="str">
            <v>55/2022</v>
          </cell>
          <cell r="I369" t="str">
            <v>DIEGEP</v>
          </cell>
          <cell r="J369" t="str">
            <v>CODINF</v>
          </cell>
          <cell r="K369">
            <v>44881</v>
          </cell>
          <cell r="L369" t="str">
            <v xml:space="preserve">Lei 13.303/2016
arT. 29, XV
 Dispensa de Licitação  Emergencial </v>
          </cell>
          <cell r="M369">
            <v>44925</v>
          </cell>
          <cell r="N369">
            <v>65000</v>
          </cell>
          <cell r="O369" t="str">
            <v>ENCERRADO</v>
          </cell>
        </row>
        <row r="370">
          <cell r="A370">
            <v>7560</v>
          </cell>
          <cell r="B370" t="str">
            <v>50900.001235/2022-67</v>
          </cell>
          <cell r="C370" t="str">
            <v>PARTICIPAÇÃO DA CDC NO BRASIL EXPORT 2022 – FÓRUM NACIONAL DE LOGÍSTICA E INFRAESTRUTURA PORTUÁRIA.</v>
          </cell>
          <cell r="D370" t="str">
            <v>2.205.050.200 - PUBLICIDADE MERCADOLÓGICA</v>
          </cell>
          <cell r="E370" t="str">
            <v>CENTRO DE ESTUDOS EM LOGÍSTICA, TRANSPORTES E COMÉRCIO EXTERIOR DO BRASIL EXPORT - C.E.B.E. LTDA.</v>
          </cell>
          <cell r="F370" t="str">
            <v>40.435.738/0001-04</v>
          </cell>
          <cell r="G370" t="str">
            <v>56/2022</v>
          </cell>
          <cell r="I370" t="str">
            <v>DIRCOM</v>
          </cell>
          <cell r="J370" t="str">
            <v>DIRCOM</v>
          </cell>
          <cell r="K370">
            <v>44876</v>
          </cell>
          <cell r="L370" t="str">
            <v>Contratação direta dispensa 
art.30</v>
          </cell>
          <cell r="M370">
            <v>44926</v>
          </cell>
          <cell r="N370">
            <v>45000</v>
          </cell>
          <cell r="O370" t="str">
            <v>ENCERRADO</v>
          </cell>
        </row>
        <row r="371">
          <cell r="A371">
            <v>7570</v>
          </cell>
          <cell r="B371" t="str">
            <v>50900.001223/2022-32</v>
          </cell>
          <cell r="C371" t="str">
            <v>PARTICIPAÇÃO DA CDC 17º EDIÇÃO DA FEIRA INTERNACIONAL DE LOGÍSTICA EXPOLOG 2022 E SEMINÁRIO INTERNACIONAL DE LOGÍSTICA</v>
          </cell>
          <cell r="D371" t="str">
            <v>2.205.050.200 - PUBLICIDADE MERCADOLÓGICA</v>
          </cell>
          <cell r="E371" t="str">
            <v xml:space="preserve">INSTITUTO FUTURE DE JUVENTUDE, PROMOÇÃO, TURISMO, CULTURA E DESENVOLVIMENTO SUSTENTÁVEL.  </v>
          </cell>
          <cell r="F371" t="str">
            <v>16.910.427/0001-67</v>
          </cell>
          <cell r="G371" t="str">
            <v>57/2022</v>
          </cell>
          <cell r="I371" t="str">
            <v>DIRCOM</v>
          </cell>
          <cell r="J371" t="str">
            <v>DIRCOM</v>
          </cell>
          <cell r="K371">
            <v>44887</v>
          </cell>
          <cell r="L371" t="str">
            <v>Contratação direta dispensa 
art.30</v>
          </cell>
          <cell r="M371">
            <v>44970</v>
          </cell>
          <cell r="N371">
            <v>30000</v>
          </cell>
          <cell r="O371" t="str">
            <v>ENCERRADO</v>
          </cell>
        </row>
        <row r="372">
          <cell r="A372">
            <v>7580</v>
          </cell>
          <cell r="B372" t="str">
            <v>50900.000617/2022-73</v>
          </cell>
          <cell r="C372" t="str">
            <v>CONTRATAÇÃO DE SOLUÇÃO DE OCR</v>
          </cell>
          <cell r="D372" t="str">
            <v>26.784.3005.14KM.0023 - IMPLANTAÇÃO DE SISTEMA PORTUÁRIO DE MONITORAMENTO DE CARGAS E DA CADEIA LOGÍSTICA, 
26.784.3005.143A.0023 – ADEQUAÇÃO DE INSTALAÇÕES GERAIS E DE SUPRIMENTOS, NO PORTO DE FORTALEZA e 2.205.900.000 - OUTROS SERVIÇOS DE TERCEIROS</v>
          </cell>
          <cell r="E372" t="str">
            <v>ISRABRAS SISTEMAS DE SEGURANCA INTEGRADOS EIRELI</v>
          </cell>
          <cell r="F372" t="str">
            <v>09.124.795/0001-14</v>
          </cell>
          <cell r="G372" t="str">
            <v>58/2022</v>
          </cell>
          <cell r="I372" t="str">
            <v>DIEGEP</v>
          </cell>
          <cell r="J372" t="str">
            <v>CODTEI</v>
          </cell>
          <cell r="K372">
            <v>44897</v>
          </cell>
          <cell r="L372" t="str">
            <v>Lei 13.303/2016
Pregão Eletrônico 
PE Nº 031/2022</v>
          </cell>
          <cell r="M372">
            <v>45695</v>
          </cell>
          <cell r="N372">
            <v>1499000</v>
          </cell>
          <cell r="O372" t="str">
            <v>ENCERRADO</v>
          </cell>
        </row>
        <row r="373">
          <cell r="A373">
            <v>7590</v>
          </cell>
          <cell r="B373" t="str">
            <v>50900.001238/2022-09</v>
          </cell>
          <cell r="C373" t="str">
            <v>PARTICIPAÇÃO DA CDC NO EVENTO 30º CONGRESSO LATINO-AMERICANO DE PORTOS (AAPA LATINO)</v>
          </cell>
          <cell r="D373" t="str">
            <v>2.205.050.200 - PUBLICIDADE MERCADOLÓGICA</v>
          </cell>
          <cell r="E373" t="str">
            <v>AAPA LATINO SANTOS 2022 INC</v>
          </cell>
          <cell r="F373" t="str">
            <v>P21000023609</v>
          </cell>
          <cell r="G373" t="str">
            <v>59/2022</v>
          </cell>
          <cell r="I373" t="str">
            <v>DIRCOM</v>
          </cell>
          <cell r="J373" t="str">
            <v>DIRCOM</v>
          </cell>
          <cell r="K373">
            <v>44889</v>
          </cell>
          <cell r="L373" t="str">
            <v>Contratação direta dispensa 
art.30</v>
          </cell>
          <cell r="M373">
            <v>44960</v>
          </cell>
          <cell r="N373">
            <v>34738</v>
          </cell>
          <cell r="O373" t="str">
            <v>ENCERRADO</v>
          </cell>
        </row>
        <row r="374">
          <cell r="A374">
            <v>7600</v>
          </cell>
          <cell r="B374" t="str">
            <v>50900.000590/2022-19</v>
          </cell>
          <cell r="C374" t="str">
            <v>SERVIÇOS TÉCNICOS DE MANUTENÇÃO CORRETIVA E PREVENTIVA, INCLUINDO O FORNECIMENTO DE PEÇAS PARA DATACENTER DA COMPANHIA DOCAS DO CEARÁ</v>
          </cell>
          <cell r="D374" t="str">
            <v xml:space="preserve">2.205.900.000 - OUTROS SERVIÇOS DE TERCEIROS </v>
          </cell>
          <cell r="E374" t="str">
            <v>UNITECH-RIO COMÉRCIO E SERVIÇOS LTDA</v>
          </cell>
          <cell r="F374" t="str">
            <v>19.892.624/0001-99</v>
          </cell>
          <cell r="G374" t="str">
            <v>60/2022</v>
          </cell>
          <cell r="I374" t="str">
            <v>DIEGEP</v>
          </cell>
          <cell r="J374" t="str">
            <v>CODTEI</v>
          </cell>
          <cell r="K374">
            <v>44911</v>
          </cell>
          <cell r="L374" t="str">
            <v>Lei 13.303/2016
Pregão Eletrônico 
PE Nº 33/2022</v>
          </cell>
          <cell r="M374">
            <v>45649</v>
          </cell>
          <cell r="N374">
            <v>159960</v>
          </cell>
          <cell r="O374" t="str">
            <v>ENCERRADO</v>
          </cell>
        </row>
        <row r="375">
          <cell r="A375">
            <v>7610</v>
          </cell>
          <cell r="B375" t="str">
            <v>50900.001062/2021-04</v>
          </cell>
          <cell r="C375" t="str">
            <v>MANUTENÇÃO CORRETIVA DE EQUIPAMENTOS DE SCANNER DE BAGAGENS DO TERMINAL MARÍTIMO DE PASSAGEIROS COM FORNECIMENTO DE PEÇAS</v>
          </cell>
          <cell r="D375" t="str">
            <v xml:space="preserve">2.205.900.000 - OUTROS SERVIÇOS DE TERCEIROS </v>
          </cell>
          <cell r="E375" t="str">
            <v>UNITECH-RIO COMÉRCIO E SERVIÇOS LTDA</v>
          </cell>
          <cell r="F375" t="str">
            <v>19.892.624/0001-99</v>
          </cell>
          <cell r="G375" t="str">
            <v>61/2022</v>
          </cell>
          <cell r="I375" t="str">
            <v>DIEGEP</v>
          </cell>
          <cell r="J375" t="str">
            <v>CODMAN</v>
          </cell>
          <cell r="K375">
            <v>44911</v>
          </cell>
          <cell r="L375" t="str">
            <v xml:space="preserve">Lei 13.303/2016
arT. 29, II
 Dispensa de Licitação  </v>
          </cell>
          <cell r="M375">
            <v>45103</v>
          </cell>
          <cell r="N375">
            <v>59535</v>
          </cell>
          <cell r="O375" t="str">
            <v>ENCERRADO</v>
          </cell>
        </row>
        <row r="376">
          <cell r="A376">
            <v>8010</v>
          </cell>
          <cell r="B376" t="str">
            <v>50900.000229/2021-10</v>
          </cell>
          <cell r="C376" t="str">
            <v>PRESTAÇÃO DE SERVIÇOS DE MANUTENÇÃO ELÉTRICA E MECÂNICA DO PORTO DE FORTALEZA</v>
          </cell>
          <cell r="D376" t="str">
            <v xml:space="preserve">2.205.900.000 - OUTROS SERVIÇOS DE TERCEIROS </v>
          </cell>
          <cell r="E376" t="str">
            <v>NORMATEL ENGENHARIA LTDA</v>
          </cell>
          <cell r="F376" t="str">
            <v>05.353.545/0001-03</v>
          </cell>
          <cell r="G376" t="str">
            <v>01/2023</v>
          </cell>
          <cell r="I376" t="str">
            <v>DIEGEP</v>
          </cell>
          <cell r="J376" t="str">
            <v>CODMAN</v>
          </cell>
          <cell r="K376">
            <v>44931</v>
          </cell>
          <cell r="L376" t="str">
            <v>Lei 13.303/2016
Pregão Eletrônico 
PE Nº 36/2022</v>
          </cell>
          <cell r="M376">
            <v>46030</v>
          </cell>
          <cell r="N376">
            <v>14233532.380000001</v>
          </cell>
          <cell r="O376" t="str">
            <v>ENCERRADO</v>
          </cell>
        </row>
        <row r="377">
          <cell r="A377">
            <v>8011</v>
          </cell>
          <cell r="B377" t="str">
            <v>50900.000229/2021-10</v>
          </cell>
          <cell r="C377" t="str">
            <v>PRESTAÇÃO DE SERVIÇOS DE MANUTENÇÃO ELÉTRICA E MECÂNICA DO PORTO DE FORTALEZA</v>
          </cell>
          <cell r="D377" t="str">
            <v xml:space="preserve">2.205.900.000 - OUTROS SERVIÇOS DE TERCEIROS </v>
          </cell>
          <cell r="E377" t="str">
            <v>NORMATEL ENGENHARIA LTDA</v>
          </cell>
          <cell r="F377" t="str">
            <v>05.353.545/0001-03</v>
          </cell>
          <cell r="G377" t="str">
            <v>01/2023</v>
          </cell>
          <cell r="H377" t="str">
            <v xml:space="preserve">1º ADITIVO DE CONTRATO 01/2023
</v>
          </cell>
          <cell r="I377" t="str">
            <v>DIEGEP</v>
          </cell>
          <cell r="J377" t="str">
            <v>CODMAN</v>
          </cell>
          <cell r="K377">
            <v>45881</v>
          </cell>
          <cell r="L377" t="str">
            <v>Lei 13.303/2016
Pregão Eletrônico 
PE Nº 36/2022</v>
          </cell>
          <cell r="M377">
            <v>46030</v>
          </cell>
          <cell r="N377">
            <v>15226301.949999999</v>
          </cell>
          <cell r="O377" t="str">
            <v>ENCERRADO</v>
          </cell>
        </row>
        <row r="378">
          <cell r="A378">
            <v>8012</v>
          </cell>
          <cell r="B378" t="str">
            <v>50900.000229/2021-10</v>
          </cell>
          <cell r="C378" t="str">
            <v>PRESTAÇÃO DE SERVIÇOS DE MANUTENÇÃO ELÉTRICA E MECÂNICA DO PORTO DE FORTALEZA</v>
          </cell>
          <cell r="D378" t="str">
            <v xml:space="preserve">2.205.900.000 - OUTROS SERVIÇOS DE TERCEIROS </v>
          </cell>
          <cell r="E378" t="str">
            <v>NORMATEL ENGENHARIA LTDA</v>
          </cell>
          <cell r="F378" t="str">
            <v>05.353.545/0001-03</v>
          </cell>
          <cell r="G378" t="str">
            <v>01/2023</v>
          </cell>
          <cell r="H378" t="str">
            <v xml:space="preserve">2º ADITIVO DE CONTRATO 01/2023
</v>
          </cell>
          <cell r="I378" t="str">
            <v>DIEGEP</v>
          </cell>
          <cell r="J378" t="str">
            <v>CODMAN</v>
          </cell>
          <cell r="K378">
            <v>45912</v>
          </cell>
          <cell r="L378" t="str">
            <v>Lei 13.303/2016
Pregão Eletrônico 
PE Nº 36/2022</v>
          </cell>
          <cell r="M378">
            <v>46030</v>
          </cell>
          <cell r="N378">
            <v>17611447.149999999</v>
          </cell>
          <cell r="O378" t="str">
            <v>ENCERRADO</v>
          </cell>
        </row>
        <row r="379">
          <cell r="A379">
            <v>8013</v>
          </cell>
          <cell r="B379" t="str">
            <v>50900.000229/2021-10</v>
          </cell>
          <cell r="C379" t="str">
            <v>PRESTAÇÃO DE SERVIÇOS DE MANUTENÇÃO ELÉTRICA E MECÂNICA DO PORTO DE FORTALEZA</v>
          </cell>
          <cell r="D379" t="str">
            <v xml:space="preserve">2.205.900.000 - OUTROS SERVIÇOS DE TERCEIROS </v>
          </cell>
          <cell r="E379" t="str">
            <v>NORMATEL ENGENHARIA LTDA</v>
          </cell>
          <cell r="F379" t="str">
            <v>05.353.545/0001-03</v>
          </cell>
          <cell r="G379" t="str">
            <v>01/2023</v>
          </cell>
          <cell r="H379" t="str">
            <v xml:space="preserve">3º ADITIVO DE CONTRATO 01/2023
</v>
          </cell>
          <cell r="I379" t="str">
            <v>DIEGEP</v>
          </cell>
          <cell r="J379" t="str">
            <v>CODMAN</v>
          </cell>
          <cell r="K379">
            <v>46031</v>
          </cell>
          <cell r="L379" t="str">
            <v>Lei 13.303/2016
Pregão Eletrônico 
PE Nº 36/2022</v>
          </cell>
          <cell r="M379">
            <v>46030</v>
          </cell>
          <cell r="N379">
            <v>18706548.850000001</v>
          </cell>
          <cell r="O379" t="str">
            <v>ENCERRADO</v>
          </cell>
        </row>
        <row r="380">
          <cell r="A380">
            <v>8020</v>
          </cell>
          <cell r="B380" t="str">
            <v>50900.001021/2021-18</v>
          </cell>
          <cell r="C380" t="str">
            <v xml:space="preserve">AQUISIÇÃO E INSTALAÇÃO DE APARELHOS AR CONDICIONADOS PARA ATENDER AS NECESSIDADES DA COMPANHIA DOCAS DO CEARÁ - CDC - LOTES 01, 05 E 08 </v>
          </cell>
          <cell r="D380" t="str">
            <v>26.122.0035.4102.0023 - Manutenção e Adequação de Bens
Móveis, Veículos, Máquinas e Equipamentos</v>
          </cell>
          <cell r="E380" t="str">
            <v xml:space="preserve">ATENA COMERCIO DE MOVEIS EIRELI ME </v>
          </cell>
          <cell r="F380" t="str">
            <v xml:space="preserve">12.510.074/0001-57 </v>
          </cell>
          <cell r="G380" t="str">
            <v>02/2023</v>
          </cell>
          <cell r="I380" t="str">
            <v>DIEGEP</v>
          </cell>
          <cell r="J380" t="str">
            <v>CODMAN</v>
          </cell>
          <cell r="K380">
            <v>44942</v>
          </cell>
          <cell r="L380" t="str">
            <v>Lei 13.303/2016
Pregão Eletrônico 
PE Nº 15/2022</v>
          </cell>
          <cell r="M380">
            <v>45334</v>
          </cell>
          <cell r="N380">
            <v>17666.48</v>
          </cell>
          <cell r="O380" t="str">
            <v>ENCERRADO</v>
          </cell>
        </row>
        <row r="381">
          <cell r="A381">
            <v>8030</v>
          </cell>
          <cell r="B381" t="str">
            <v>50900.000161/2021-61</v>
          </cell>
          <cell r="C381" t="str">
            <v>AQUISIÇÃO DE UNIFORMES PARA A GUARDA PORTUÁRIA (ITEM 06 – PONCHO TÁTICO COM CAPUZ), PARA A COMPANHIA DOCAS DO CEARÁ</v>
          </cell>
          <cell r="D381" t="str">
            <v xml:space="preserve">2.204.039.000 - DEMAIS </v>
          </cell>
          <cell r="E381" t="str">
            <v>LUIZ TADEO DAMASCHI - EPP.</v>
          </cell>
          <cell r="F381" t="str">
            <v xml:space="preserve"> 01.424.128/0001-45</v>
          </cell>
          <cell r="G381" t="str">
            <v>03/2023</v>
          </cell>
          <cell r="I381" t="str">
            <v>DIRPRE</v>
          </cell>
          <cell r="J381" t="str">
            <v>CODGUA</v>
          </cell>
          <cell r="K381">
            <v>44972</v>
          </cell>
          <cell r="L381" t="str">
            <v>Lei 13.303/2016
Pregão Eletrônico 
PE Nº 30/2022</v>
          </cell>
          <cell r="M381">
            <v>45334</v>
          </cell>
          <cell r="N381">
            <v>3545.85</v>
          </cell>
          <cell r="O381" t="str">
            <v>ENCERRADO</v>
          </cell>
        </row>
        <row r="382">
          <cell r="A382">
            <v>8040</v>
          </cell>
          <cell r="B382" t="str">
            <v>50900.000161/2021-61</v>
          </cell>
          <cell r="C382" t="str">
            <v>AQUISIÇÃO DE UNIFORMES PARA A GUARDA PORTUÁRIA (ITEM 04 – MEIA), PARA A COMPANHIA DOCAS DO CEARÁ</v>
          </cell>
          <cell r="D382" t="str">
            <v xml:space="preserve">2.204.039.000 - DEMAIS </v>
          </cell>
          <cell r="E382" t="str">
            <v>ALFA COMERCIAL LTDA. </v>
          </cell>
          <cell r="F382" t="str">
            <v>34.701.775/0001-06</v>
          </cell>
          <cell r="G382" t="str">
            <v>04/2023</v>
          </cell>
          <cell r="I382" t="str">
            <v>DIRPRE</v>
          </cell>
          <cell r="J382" t="str">
            <v>CODGUA</v>
          </cell>
          <cell r="K382">
            <v>44971</v>
          </cell>
          <cell r="L382" t="str">
            <v>Lei 13.303/2016
Pregão Eletrônico 
PE Nº 30/2022</v>
          </cell>
          <cell r="M382">
            <v>45343</v>
          </cell>
          <cell r="N382">
            <v>420</v>
          </cell>
          <cell r="O382" t="str">
            <v>ENCERRADO</v>
          </cell>
        </row>
        <row r="383">
          <cell r="A383">
            <v>8050</v>
          </cell>
          <cell r="B383" t="str">
            <v>50900.000161/2021-61</v>
          </cell>
          <cell r="C383" t="str">
            <v>AQUISIÇÃO DE UNIFORMES PARA A GUARDA PORTUÁRIA (ITEM 07 – CAPACETE DE SEGURANÇA), PARA A COMPANHIA DOCAS DO CEARÁ</v>
          </cell>
          <cell r="D383" t="str">
            <v xml:space="preserve">2.204.039.000 - DEMAIS </v>
          </cell>
          <cell r="E383" t="str">
            <v>MGJ CONSULTORIA EM SEGURANÇA E COMERCIO EXTERIOR LTDA. </v>
          </cell>
          <cell r="F383" t="str">
            <v xml:space="preserve"> 36.773.911/0001-07</v>
          </cell>
          <cell r="G383" t="str">
            <v>05/2023</v>
          </cell>
          <cell r="I383" t="str">
            <v>DIRPRE</v>
          </cell>
          <cell r="J383" t="str">
            <v>CODGUA</v>
          </cell>
          <cell r="K383">
            <v>44971</v>
          </cell>
          <cell r="L383" t="str">
            <v>Lei 13.303/2016
Pregão Eletrônico 
PE Nº 30/2022</v>
          </cell>
          <cell r="M383">
            <v>45343</v>
          </cell>
          <cell r="N383">
            <v>937.02</v>
          </cell>
          <cell r="O383" t="str">
            <v>ENCERRADO</v>
          </cell>
        </row>
        <row r="384">
          <cell r="A384">
            <v>8060</v>
          </cell>
          <cell r="B384" t="str">
            <v>50900.000440/2022-13</v>
          </cell>
          <cell r="C384" t="str">
            <v>INSTALAÇÃO DE REDE DE PROTEÇÃO CONTRA POMBOS, INCLUINDO FORNECIMENTO, EM ESTRUTURA METÁLICA, NA COBERTURA DO PORTÃO PRINCIPAL (GATE) DO NAP, NO PORTO DE FORTALEZA</v>
          </cell>
          <cell r="D384" t="str">
            <v xml:space="preserve">2.204.039.000 - DEMAIS </v>
          </cell>
          <cell r="E384" t="str">
            <v xml:space="preserve">AGILTECH COMÉRCIO E SERVIÇOS LTDA. 
</v>
          </cell>
          <cell r="F384" t="str">
            <v>41.841.058/0001-45</v>
          </cell>
          <cell r="G384" t="str">
            <v>06/2023</v>
          </cell>
          <cell r="I384" t="str">
            <v>DIEGEP</v>
          </cell>
          <cell r="J384" t="str">
            <v>CODINF</v>
          </cell>
          <cell r="K384">
            <v>45007</v>
          </cell>
          <cell r="L384" t="str">
            <v xml:space="preserve">Lei 13.303/2016
arT. 29, II
 Dispensa de Licitação  </v>
          </cell>
          <cell r="M384">
            <v>45259</v>
          </cell>
          <cell r="N384">
            <v>9580.5300000000007</v>
          </cell>
          <cell r="O384" t="str">
            <v>ENCERRADO</v>
          </cell>
        </row>
        <row r="385">
          <cell r="A385">
            <v>8070</v>
          </cell>
          <cell r="B385" t="str">
            <v>50900.000933/2021-64</v>
          </cell>
          <cell r="C385" t="str">
            <v>PRESTAÇÃO DE SERVIÇOS DE ELABORAÇÃO DE LAUDO E ANTEPROJETO, REFERENTE À RECUPERAÇÃO DA ESTRUTURA DE CONCRETO ARMADO DO CAIS COMERCIAL DO PORTO DE FORTALEZA</v>
          </cell>
          <cell r="D385" t="str">
            <v>26.784.3005.20HL.0001 - ESTUDOS DE PROJETOS PARA INFRAESTRUTURA POTIÁRIA.</v>
          </cell>
          <cell r="E385" t="str">
            <v>BUREAU DA ENGENHARIA LTDA. </v>
          </cell>
          <cell r="F385" t="str">
            <v>19.435.137/0001-05</v>
          </cell>
          <cell r="G385" t="str">
            <v>07/2023</v>
          </cell>
          <cell r="I385" t="str">
            <v>DIEGEP</v>
          </cell>
          <cell r="J385" t="str">
            <v>CODINF</v>
          </cell>
          <cell r="K385">
            <v>45022</v>
          </cell>
          <cell r="L385" t="str">
            <v>Lei 13.303/2016
Pregão Eletrônico 
PE Nº 030/2022</v>
          </cell>
          <cell r="M385">
            <v>45257</v>
          </cell>
          <cell r="N385">
            <v>805000</v>
          </cell>
          <cell r="O385" t="str">
            <v>ENCERRADO</v>
          </cell>
        </row>
        <row r="386">
          <cell r="A386">
            <v>8080</v>
          </cell>
          <cell r="B386" t="str">
            <v>50900.001195/2022-53</v>
          </cell>
          <cell r="C386" t="str">
            <v>AQUISIÇÃO DE MATERIAL PARA O SISTEMA DE COMBATE A INCÊNDIO, NO PORTO DO MUCURIPE (LOTES 05 – SISTEMA DE COMBATE A INCÊNDIO)</v>
          </cell>
          <cell r="D386" t="str">
            <v xml:space="preserve">
26.784.3005.143A.0023 – ADEQUAÇÃO DE INSTALAÇÕES GERAIS E DE SUPRIMENTOS, NO PORTO DE FORTALEZA</v>
          </cell>
          <cell r="E386" t="str">
            <v>GLOBAL BOMBAS HIDRÁLICAS E ELÉTRICA LTDA.</v>
          </cell>
          <cell r="F386" t="str">
            <v>19.091.655/0001- 40</v>
          </cell>
          <cell r="G386" t="str">
            <v>08/2023</v>
          </cell>
          <cell r="I386" t="str">
            <v>DIEGEP</v>
          </cell>
          <cell r="J386" t="str">
            <v>CODINF</v>
          </cell>
          <cell r="K386">
            <v>45051</v>
          </cell>
          <cell r="L386" t="str">
            <v>Lei 13.303/2016
Pregão Eletrônico 
PE Nº 038/2022</v>
          </cell>
          <cell r="N386">
            <v>21622.67</v>
          </cell>
          <cell r="O386" t="str">
            <v>ENCERRADO</v>
          </cell>
        </row>
        <row r="387">
          <cell r="A387">
            <v>8090</v>
          </cell>
          <cell r="B387" t="str">
            <v>50900.001137/2021-49</v>
          </cell>
          <cell r="C387" t="str">
            <v>FORNECIMENTO E INSTALAÇÃO DE SINALIZAÇÃO VERTICAL PARA O PORTO DE FORTALEZA</v>
          </cell>
          <cell r="D387" t="str">
            <v xml:space="preserve">2.204.039.000 - DEMAIS </v>
          </cell>
          <cell r="E387" t="str">
            <v>ARTSTICKER COMUNICAÇÃO VISUAL LTDA. </v>
          </cell>
          <cell r="F387" t="str">
            <v>35.210.098/0001-96</v>
          </cell>
          <cell r="G387" t="str">
            <v>09/2023</v>
          </cell>
          <cell r="I387" t="str">
            <v>DIRCOM</v>
          </cell>
          <cell r="J387" t="str">
            <v>CODSMS</v>
          </cell>
          <cell r="K387">
            <v>45069</v>
          </cell>
          <cell r="L387" t="str">
            <v>Lei 13.303/2016
Pregão Eletrônico 
PE Nº 40/2022</v>
          </cell>
          <cell r="M387">
            <v>45280</v>
          </cell>
          <cell r="N387">
            <v>209114.33</v>
          </cell>
          <cell r="O387" t="str">
            <v>ENCERRADO</v>
          </cell>
        </row>
        <row r="388">
          <cell r="A388">
            <v>8100</v>
          </cell>
          <cell r="B388" t="str">
            <v>50900.000696/2023-01</v>
          </cell>
          <cell r="C388" t="str">
            <v xml:space="preserve">AQUISIÇÃO E INSTALAÇÃO DE APARELHOS AR CONDICIONADOS PARA ATENDER AS NECESSIDADES DA COMPANHIA DOCAS DO CEARÁ - CDC - LOTES 01, 05 E 08 </v>
          </cell>
          <cell r="D388" t="str">
            <v>26.122.0035.4102.0023 - MANUTENÇÃO E ADEQUAÇÃO DE BENS  MÓVEIS, VEÍCULOS, MÁQUINAS E EQUIPAMENTOS</v>
          </cell>
          <cell r="E388" t="str">
            <v xml:space="preserve">ATENA COMERCIO DE MOVEIS EIRELI ME </v>
          </cell>
          <cell r="F388" t="str">
            <v>12.510.074/0001-57</v>
          </cell>
          <cell r="G388" t="str">
            <v>10/2023</v>
          </cell>
          <cell r="I388" t="str">
            <v>DIEGEP</v>
          </cell>
          <cell r="J388" t="str">
            <v>CODMAN</v>
          </cell>
          <cell r="K388">
            <v>45062</v>
          </cell>
          <cell r="L388" t="str">
            <v>Lei 13.303/2016
Pregão Eletrônico 
PE Nº 15/2022</v>
          </cell>
          <cell r="M388">
            <v>45441</v>
          </cell>
          <cell r="N388">
            <v>45082.44</v>
          </cell>
          <cell r="O388" t="str">
            <v>ENCERRADO</v>
          </cell>
        </row>
        <row r="389">
          <cell r="A389">
            <v>8110</v>
          </cell>
          <cell r="B389" t="str">
            <v>50900.000463/2022-10</v>
          </cell>
          <cell r="C389" t="str">
            <v>CONTRATAÇÃO DE SERVIÇO DE INSPEÇÃO, MANUTENÇÃO, RECARGA E TROCA DE EQUIPAMENTOS DO SISTEMA DE COMBATE A INCÊNDIO DA COMPANHIA DOCAS DO CEARÁ</v>
          </cell>
          <cell r="D389" t="str">
            <v xml:space="preserve">2.205.900.000 - OUTROS SERVIÇOS DE TERCEIROS </v>
          </cell>
          <cell r="E389" t="str">
            <v>I M PEREIRA. </v>
          </cell>
          <cell r="F389" t="str">
            <v>07.121.465/0001-40</v>
          </cell>
          <cell r="G389" t="str">
            <v>11/2023</v>
          </cell>
          <cell r="I389" t="str">
            <v>DIRCOM</v>
          </cell>
          <cell r="J389" t="str">
            <v>CODSMS</v>
          </cell>
          <cell r="K389">
            <v>45056</v>
          </cell>
          <cell r="L389" t="str">
            <v>Lei 13.303/2016
Pregão Eletrônico 
PE Nº 02/2023</v>
          </cell>
          <cell r="M389">
            <v>45074</v>
          </cell>
          <cell r="N389">
            <v>29000</v>
          </cell>
          <cell r="O389" t="str">
            <v>ENCERRADO</v>
          </cell>
        </row>
        <row r="390">
          <cell r="A390">
            <v>8111</v>
          </cell>
          <cell r="B390" t="str">
            <v>50900.000463/2022-10</v>
          </cell>
          <cell r="C390" t="str">
            <v>CONTRATAÇÃO DE SERVIÇO DE INSPEÇÃO, MANUTENÇÃO, RECARGA E TROCA DE EQUIPAMENTOS DO SISTEMA DE COMBATE A INCÊNDIO DA COMPANHIA DOCAS DO CEARÁ</v>
          </cell>
          <cell r="D390" t="str">
            <v xml:space="preserve">2.205.900.000 - OUTROS SERVIÇOS DE TERCEIROS </v>
          </cell>
          <cell r="E390" t="str">
            <v>I M PEREIRA. </v>
          </cell>
          <cell r="F390" t="str">
            <v>07.121.465/0001-40</v>
          </cell>
          <cell r="G390" t="str">
            <v>11/2023</v>
          </cell>
          <cell r="H390" t="str">
            <v xml:space="preserve">1º ADITIVO DE CONTRATO 11/2023
</v>
          </cell>
          <cell r="I390" t="str">
            <v>DIRCOM</v>
          </cell>
          <cell r="J390" t="str">
            <v>CODSMS</v>
          </cell>
          <cell r="K390">
            <v>45440</v>
          </cell>
          <cell r="L390" t="str">
            <v>Lei 13.303/2016
Pregão Eletrônico 
PE Nº 02/2023</v>
          </cell>
          <cell r="M390">
            <v>45806</v>
          </cell>
          <cell r="N390">
            <v>29000</v>
          </cell>
          <cell r="O390" t="str">
            <v>ENCERRADO</v>
          </cell>
        </row>
        <row r="391">
          <cell r="A391">
            <v>8112</v>
          </cell>
          <cell r="B391" t="str">
            <v>50900.000463/2022-10</v>
          </cell>
          <cell r="C391" t="str">
            <v>CONTRATAÇÃO DE SERVIÇO DE INSPEÇÃO, MANUTENÇÃO, RECARGA E TROCA DE EQUIPAMENTOS DO SISTEMA DE COMBATE A INCÊNDIO DA COMPANHIA DOCAS DO CEARÁ</v>
          </cell>
          <cell r="D391" t="str">
            <v xml:space="preserve">2.205.900.000 - OUTROS SERVIÇOS DE TERCEIROS </v>
          </cell>
          <cell r="E391" t="str">
            <v>I M PEREIRA. </v>
          </cell>
          <cell r="F391" t="str">
            <v>07.121.465/0001-40</v>
          </cell>
          <cell r="G391" t="str">
            <v>11/2023</v>
          </cell>
          <cell r="H391" t="str">
            <v xml:space="preserve">2º ADITIVO DE CONTRATO 11/2023
</v>
          </cell>
          <cell r="I391" t="str">
            <v>DIRCOM</v>
          </cell>
          <cell r="J391" t="str">
            <v>CODSMS</v>
          </cell>
          <cell r="K391">
            <v>45806</v>
          </cell>
          <cell r="L391" t="str">
            <v>Lei 13.303/2016
Pregão Eletrônico 
PE Nº 02/2023</v>
          </cell>
          <cell r="M391">
            <v>46172</v>
          </cell>
          <cell r="N391">
            <v>29294.35</v>
          </cell>
          <cell r="O391" t="str">
            <v>EM EXECUÇÃO</v>
          </cell>
        </row>
        <row r="392">
          <cell r="A392">
            <v>8120</v>
          </cell>
          <cell r="B392" t="str">
            <v>50900.000553/2022-19</v>
          </cell>
          <cell r="C392" t="str">
            <v>ADEQUAÇÃO DE LAYOUT COM FORNECIMENTO E INSTALAÇÃO DE DIVISÓRIAS E PORTA METÁLICA COM LEITOR BIOMÉTRICO E/OU SENHA</v>
          </cell>
          <cell r="D392" t="str">
            <v>26.122.0035.4102.0023 - MANUTENÇÃO E ADEQUAÇÃO DE BENS  MÓVEIS, VEÍCULOS, MÁQUINAS E EQUIPAMENTOS</v>
          </cell>
          <cell r="E392" t="str">
            <v>ECOMY EMPREENDIMENTOS E SERVIÇOS LTDA</v>
          </cell>
          <cell r="F392" t="str">
            <v>10.562.415/0001-02</v>
          </cell>
          <cell r="G392" t="str">
            <v>12/2023</v>
          </cell>
          <cell r="I392" t="str">
            <v>DIEGEP</v>
          </cell>
          <cell r="J392" t="str">
            <v>CODINF</v>
          </cell>
          <cell r="K392">
            <v>45090</v>
          </cell>
          <cell r="L392" t="str">
            <v xml:space="preserve">Lei 13.303/2016
arT. 29, I
 Dispensa de Licitação  </v>
          </cell>
          <cell r="M392">
            <v>45197</v>
          </cell>
          <cell r="N392">
            <v>27002.59</v>
          </cell>
          <cell r="O392" t="str">
            <v>ENCERRADO</v>
          </cell>
        </row>
        <row r="393">
          <cell r="A393">
            <v>8130</v>
          </cell>
          <cell r="B393" t="str">
            <v>50900.001449/2022-33</v>
          </cell>
          <cell r="C393" t="str">
            <v>AQUISIÇÃO, POR DEMANDA, DE EQUIPAMENTOS PARA SINALIZAÇÃO NÁUTICA, CONSTITUINDO-SE EM SINAIS FIXOS E FLUTUANTES (LANTERNAS MARÍTIMAS DE LED) DO BALIZAMENTO DE ACESSO DO PORTO DE FORTALEZA</v>
          </cell>
          <cell r="D393" t="str">
            <v>26.784.3005.147E.0023 - ADEQUAÇÃO DE INSTALAÇÕES DE PROTEÇÃO À ATRACAÇÃO E OPERAÇÃO DE NAVIOS</v>
          </cell>
          <cell r="E393" t="str">
            <v>SINERGIA COMÉRCIO E IMPORTAÇÃO DE MATERIAIS LTDA.</v>
          </cell>
          <cell r="F393" t="str">
            <v>20.936.627/0002-47</v>
          </cell>
          <cell r="G393" t="str">
            <v>13/2023</v>
          </cell>
          <cell r="I393" t="str">
            <v>DIEGEP</v>
          </cell>
          <cell r="J393" t="str">
            <v>CODINF</v>
          </cell>
          <cell r="K393">
            <v>45051</v>
          </cell>
          <cell r="L393" t="str">
            <v>Lei 13.303/2016
Pregão Eletrônico 
PE Nº 04/2023</v>
          </cell>
          <cell r="M393">
            <v>45104</v>
          </cell>
          <cell r="N393">
            <v>36000</v>
          </cell>
          <cell r="O393" t="str">
            <v>ENCERRADO</v>
          </cell>
        </row>
        <row r="394">
          <cell r="A394">
            <v>8140</v>
          </cell>
          <cell r="B394" t="str">
            <v>50900.000442/2023-85</v>
          </cell>
          <cell r="C394" t="str">
            <v>REGISTRO DE PREÇOS PARA AQUISIÇÃO DE EQUIPAMENTOS DE INFORMÁTICA E ELETRÔNICOS PARA A COMPANHIA DOCAS DO CEARÁ - CDC (ITEM 01, 03 E 07)</v>
          </cell>
          <cell r="D394" t="str">
            <v>26.126.0035.4103.0023 - MANUTENÇÃO E ADEQUAÇÃO DE ATIVOS DE INFORMÁTICA, INFORMAÇÃO E TELEPROCESSAMENTO.</v>
          </cell>
          <cell r="E394" t="str">
            <v>DATEN TECNOLOGIA LTDA</v>
          </cell>
          <cell r="F394" t="str">
            <v>04.602.789/0001-01</v>
          </cell>
          <cell r="G394" t="str">
            <v>14/2023</v>
          </cell>
          <cell r="I394" t="str">
            <v>DIEGEP</v>
          </cell>
          <cell r="J394" t="str">
            <v>CODTEI</v>
          </cell>
          <cell r="K394">
            <v>45078</v>
          </cell>
          <cell r="L394" t="str">
            <v>Lei 13.303/2016
Pregão Eletrônico 
PE Nº 037/2022</v>
          </cell>
          <cell r="M394">
            <v>45444</v>
          </cell>
          <cell r="N394" t="str">
            <v>R$ 115,673,48</v>
          </cell>
          <cell r="O394" t="str">
            <v>ENCERRADO</v>
          </cell>
        </row>
        <row r="395">
          <cell r="A395">
            <v>8150</v>
          </cell>
          <cell r="B395" t="str">
            <v>50900.000443/2023-20</v>
          </cell>
          <cell r="C395" t="str">
            <v>REGISTRO DE PREÇOS PARA AQUISIÇÃO DE EQUIPAMENTOS DE INFORMÁTICA E ELETRÔNICOS PARA A COMPANHIA DOCAS DO CEARÁ - CDC (ITEM 02 E 04)</v>
          </cell>
          <cell r="D395" t="str">
            <v>26.126.0035.4103.0023 - MANUTENÇÃO E ADEQUAÇÃO DE ATIVOS DE INFORMÁTICA, INFORMAÇÃO E TELEPROCESSAMENTO.</v>
          </cell>
          <cell r="E395" t="str">
            <v>TGT CONSULTORIA E INFORMÁTICA LTDA.</v>
          </cell>
          <cell r="F395" t="str">
            <v>42.491.006/0001-59</v>
          </cell>
          <cell r="G395" t="str">
            <v>15/2023</v>
          </cell>
          <cell r="I395" t="str">
            <v>DIEGEP</v>
          </cell>
          <cell r="J395" t="str">
            <v>CODTEI</v>
          </cell>
          <cell r="K395">
            <v>45068</v>
          </cell>
          <cell r="L395" t="str">
            <v>Lei 13.303/2016
Pregão Eletrônico 
PE Nº 037/2022</v>
          </cell>
          <cell r="M395">
            <v>45447</v>
          </cell>
          <cell r="N395">
            <v>103140</v>
          </cell>
          <cell r="O395" t="str">
            <v>ENCERRADO</v>
          </cell>
        </row>
        <row r="396">
          <cell r="A396">
            <v>8160</v>
          </cell>
          <cell r="B396" t="str">
            <v>50900.000444/2023-74</v>
          </cell>
          <cell r="C396" t="str">
            <v>REGISTRO DE PREÇOS PARA AQUISIÇÃO DE EQUIPAMENTOS DE INFORMÁTICA E ELETRÔNICOS PARA A COMPANHIA DOCAS DO CEARÁ - CDC (ITEM 05)</v>
          </cell>
          <cell r="D396" t="str">
            <v>26.126.0035.4103.0023 - MANUTENÇÃO E ADEQUAÇÃO DE ATIVOS DE INFORMÁTICA, INFORMAÇÃO E TELEPROCESSAMENTO.</v>
          </cell>
          <cell r="E396" t="str">
            <v>REPREMIG REPRESENTAÇÃO E COMÉRCIO DE MINAS GERAIS LTDA</v>
          </cell>
          <cell r="F396" t="str">
            <v>65.149.197/0002-51</v>
          </cell>
          <cell r="G396" t="str">
            <v>16/2023</v>
          </cell>
          <cell r="I396" t="str">
            <v>DIEGEP</v>
          </cell>
          <cell r="J396" t="str">
            <v>CODTEI</v>
          </cell>
          <cell r="K396">
            <v>45068</v>
          </cell>
          <cell r="L396" t="str">
            <v>Lei 13.303/2016
Pregão Eletrônico 
PE Nº 037/2022</v>
          </cell>
          <cell r="M396">
            <v>45444</v>
          </cell>
          <cell r="N396">
            <v>4064.84</v>
          </cell>
          <cell r="O396" t="str">
            <v>ENCERRADO</v>
          </cell>
        </row>
        <row r="397">
          <cell r="A397">
            <v>8170</v>
          </cell>
          <cell r="B397" t="str">
            <v>50900.000445/2023-19</v>
          </cell>
          <cell r="C397" t="str">
            <v>REGISTRO DE PREÇOS PARA AQUISIÇÃO DE EQUIPAMENTOS DE INFORMÁTICA E ELETRÔNICOS PARA A COMPANHIA DOCAS DO CEARÁ - CDC (ITEM 14)</v>
          </cell>
          <cell r="D397" t="str">
            <v>26.126.0035.4103.0023 - MANUTENÇÃO E ADEQUAÇÃO DE ATIVOS DE INFORMÁTICA, INFORMAÇÃO E TELEPROCESSAMENTO.</v>
          </cell>
          <cell r="E397" t="str">
            <v>MICROTÉCNICA INFORMÁTICA LTDA. </v>
          </cell>
          <cell r="F397" t="str">
            <v>01.590.728/0009-30</v>
          </cell>
          <cell r="G397" t="str">
            <v>17/2023</v>
          </cell>
          <cell r="I397" t="str">
            <v>DIEGEP</v>
          </cell>
          <cell r="J397" t="str">
            <v>CODTEI</v>
          </cell>
          <cell r="K397">
            <v>45069</v>
          </cell>
          <cell r="L397" t="str">
            <v>Lei 13.303/2016
Pregão Eletrônico 
PE Nº 037/2022</v>
          </cell>
          <cell r="M397">
            <v>45442</v>
          </cell>
          <cell r="N397">
            <v>10215.44</v>
          </cell>
          <cell r="O397" t="str">
            <v>ENCERRADO</v>
          </cell>
        </row>
        <row r="398">
          <cell r="A398">
            <v>8180</v>
          </cell>
          <cell r="B398" t="str">
            <v>50900.000446/2023-63</v>
          </cell>
          <cell r="C398" t="str">
            <v>REGISTRO DE PREÇOS PARA AQUISIÇÃO DE EQUIPAMENTOS DE INFORMÁTICA E ELETRÔNICOS PARA A COMPANHIA DOCAS DO CEARÁ - CDC</v>
          </cell>
          <cell r="D398" t="str">
            <v>26.126.0035.4103.0023 - MANUTENÇÃO E ADEQUAÇÃO DE ATIVOS DE INFORMÁTICA, INFORMAÇÃO E TELEPROCESSAMENTO.</v>
          </cell>
          <cell r="E398" t="str">
            <v>ITEC INFORMÁTICA E TECNOLOGIA LTDA - EPP.</v>
          </cell>
          <cell r="F398" t="str">
            <v>13.531.571/0001-02</v>
          </cell>
          <cell r="G398" t="str">
            <v>18/2023</v>
          </cell>
          <cell r="I398" t="str">
            <v>DIEGEP</v>
          </cell>
          <cell r="J398" t="str">
            <v>CODTEI</v>
          </cell>
          <cell r="K398">
            <v>45082</v>
          </cell>
          <cell r="L398" t="str">
            <v>Lei 13.303/2016
Pregão Eletrônico 
PE Nº 037/2022</v>
          </cell>
          <cell r="M398">
            <v>45616</v>
          </cell>
          <cell r="N398">
            <v>6656.64</v>
          </cell>
          <cell r="O398" t="str">
            <v>ENCERRADO</v>
          </cell>
        </row>
        <row r="399">
          <cell r="A399">
            <v>8190</v>
          </cell>
          <cell r="B399" t="str">
            <v>50900.000801/2023-02</v>
          </cell>
          <cell r="C399" t="str">
            <v>AQUISIÇÃO DE MATERIAIS PARA O SISTEMA DE ABASTECIMENTO DE ÁGUA POTÁVEL DO PÍER PETROLEIRO DO PORTO DE FORTALEZA (LOTE 01 E 11)</v>
          </cell>
          <cell r="D399" t="str">
            <v>26.784.3005.147E.0023 - ADEQUAÇÃO DE INSTALAÇÕES DE PROTEÇÃO À ATRACAÇÃO E OPERAÇÃO DE NAVIOS</v>
          </cell>
          <cell r="E399" t="str">
            <v>RED PARTICIPAÇÕES E PROJETOS LTDA. </v>
          </cell>
          <cell r="F399" t="str">
            <v>48.884.512/0001-94</v>
          </cell>
          <cell r="G399" t="str">
            <v>19/2023</v>
          </cell>
          <cell r="I399" t="str">
            <v>DIEGEP</v>
          </cell>
          <cell r="J399" t="str">
            <v>CODINF</v>
          </cell>
          <cell r="K399">
            <v>45090</v>
          </cell>
          <cell r="L399" t="str">
            <v>Lei 13.303/2016
Pregão Eletrônico 
PE Nº 03/2023</v>
          </cell>
          <cell r="M399">
            <v>45317</v>
          </cell>
          <cell r="N399">
            <v>207295.75</v>
          </cell>
          <cell r="O399" t="str">
            <v>ENCERRADO</v>
          </cell>
        </row>
        <row r="400">
          <cell r="A400">
            <v>8200</v>
          </cell>
          <cell r="B400" t="str">
            <v>50900.000802/2023-49</v>
          </cell>
          <cell r="C400" t="str">
            <v>AQUISIÇÃO DE MATERIAIS PARA O SISTEMA DE ABASTECIMENTO DE ÁGUA POTÁVEL DO PÍER PETROLEIRO DO PORTO DE FORTALEZA (LOTE 02, 03 E 04)</v>
          </cell>
          <cell r="D400" t="str">
            <v>26.784.3005.147E.0023 - ADEQUAÇÃO DE INSTALAÇÕES DE PROTEÇÃO À ATRACAÇÃO E OPERAÇÃO DE NAVIOS</v>
          </cell>
          <cell r="E400" t="str">
            <v>AP GLOBAL SOLUÇÕES INDUSTRIAIS LTDA. </v>
          </cell>
          <cell r="F400" t="str">
            <v>42.567.618/0001-88</v>
          </cell>
          <cell r="G400" t="str">
            <v>20/2023</v>
          </cell>
          <cell r="I400" t="str">
            <v>DIEGEP</v>
          </cell>
          <cell r="J400" t="str">
            <v>CODINF</v>
          </cell>
          <cell r="K400">
            <v>45090</v>
          </cell>
          <cell r="L400" t="str">
            <v>Lei 13.303/2016
Pregão Eletrônico 
PE Nº 03/2023</v>
          </cell>
          <cell r="M400">
            <v>45317</v>
          </cell>
          <cell r="N400">
            <v>94735.12</v>
          </cell>
          <cell r="O400" t="str">
            <v>ENCERRADO</v>
          </cell>
        </row>
        <row r="401">
          <cell r="A401">
            <v>8210</v>
          </cell>
          <cell r="B401" t="str">
            <v>50900.000803/2023-93</v>
          </cell>
          <cell r="C401" t="str">
            <v>AQUISIÇÃO DE MATERIAIS PARA O SISTEMA DE ABASTECIMENTO DE ÁGUA POTÁVEL DO PÍER PETROLEIRO DO PORTO DE FORTALEZA (LOTES 05, 06, 08, 10 E 12)</v>
          </cell>
          <cell r="D401" t="str">
            <v>26.784.3005.15QU.0023 - MELHORIA DA INFRAESTRUTURA E DA OPERAÇÃO PORTUARIA E 26.784.3005.143A.0023 - ADEQUAÇÃO DE INSTALAÇÃO DE INSTALAÇÕES GERAIS E DE SUPRIMENTOS NO  PORTO DE FORTALEZA</v>
          </cell>
          <cell r="E401" t="str">
            <v>BLUVAL COMÉRCIO E AUTOMAÇÃO INDUSTRIAL EIRELI</v>
          </cell>
          <cell r="F401" t="str">
            <v>30.249.603/0001-92</v>
          </cell>
          <cell r="G401" t="str">
            <v>21/2023</v>
          </cell>
          <cell r="I401" t="str">
            <v>DIEGEP</v>
          </cell>
          <cell r="J401" t="str">
            <v>CODINF</v>
          </cell>
          <cell r="K401">
            <v>45105</v>
          </cell>
          <cell r="L401" t="str">
            <v>Lei 13.303/2016
Pregão Eletrônico 
PE Nº 03/2023</v>
          </cell>
          <cell r="M401">
            <v>45342</v>
          </cell>
          <cell r="N401">
            <v>100709.02</v>
          </cell>
          <cell r="O401" t="str">
            <v>ENCERRADO</v>
          </cell>
        </row>
        <row r="402">
          <cell r="A402">
            <v>8220</v>
          </cell>
          <cell r="B402" t="str">
            <v>50900.000804/2023-38</v>
          </cell>
          <cell r="C402" t="str">
            <v>AQUISIÇÃO DE MATERIAIS PARA O SISTEMA DE ABASTECIMENTO DE ÁGUA POTÁVEL DO PÍER PETROLEIRO DO PORTO DE FORTALEZA (LOTES 13)</v>
          </cell>
          <cell r="D402" t="str">
            <v>26.784.3005.15QU.0023 - MELHORIA DA INFRAESTRUTURA E DA OPERAÇÃO PORTUARIA E 26.784.3005.143A.0023 - ADEQUAÇÃO DE INSTALAÇÃO DE INSTALAÇÕES GERAIS E DE SUPRIMENTOS NO  PORTO DE FORTALEZA</v>
          </cell>
          <cell r="E402" t="str">
            <v>REDNOV FERRAMENTAS LTDA</v>
          </cell>
          <cell r="F402" t="str">
            <v>45.769.285/0001-68</v>
          </cell>
          <cell r="G402" t="str">
            <v>22/2023</v>
          </cell>
          <cell r="I402" t="str">
            <v>DIEGEP</v>
          </cell>
          <cell r="J402" t="str">
            <v>CODINF</v>
          </cell>
          <cell r="K402">
            <v>45105</v>
          </cell>
          <cell r="L402" t="str">
            <v>Lei 13.303/2016
Pregão Eletrônico 
PE Nº 03/2023</v>
          </cell>
          <cell r="M402">
            <v>44996</v>
          </cell>
          <cell r="N402">
            <v>5950</v>
          </cell>
          <cell r="O402" t="str">
            <v>ENCERRADO</v>
          </cell>
        </row>
        <row r="403">
          <cell r="A403">
            <v>8230</v>
          </cell>
          <cell r="B403" t="str">
            <v>50900.000246/2023-19</v>
          </cell>
          <cell r="C403" t="str">
            <v>FORNECIMENTO DE "VALE TRANSPORTE URBANO" E "VALE TRANSPORTE METROPOLITANO"</v>
          </cell>
          <cell r="D403" t="str">
            <v xml:space="preserve">2.201.030.500 - Auxílio Transporte  </v>
          </cell>
          <cell r="E403" t="str">
            <v xml:space="preserve">SINDIONIBUS </v>
          </cell>
          <cell r="F403" t="str">
            <v>07.341.423/0001-14</v>
          </cell>
          <cell r="G403" t="str">
            <v>23/2023</v>
          </cell>
          <cell r="I403" t="str">
            <v>DIAFIN</v>
          </cell>
          <cell r="J403" t="str">
            <v>CODREH</v>
          </cell>
          <cell r="K403">
            <v>45188</v>
          </cell>
          <cell r="L403" t="str">
            <v xml:space="preserve">Lei 13.303/2016
art. 30
 Dispensa de Licitação  </v>
          </cell>
          <cell r="M403">
            <v>45554</v>
          </cell>
          <cell r="N403">
            <v>34121.879999999997</v>
          </cell>
          <cell r="O403" t="str">
            <v>ENCERRADO</v>
          </cell>
        </row>
        <row r="404">
          <cell r="A404">
            <v>8231</v>
          </cell>
          <cell r="B404" t="str">
            <v>50900.000246/2023-19</v>
          </cell>
          <cell r="C404" t="str">
            <v>FORNECIMENTO DE "VALE TRANSPORTE URBANO" E "VALE TRANSPORTE METROPOLITANO"</v>
          </cell>
          <cell r="D404" t="str">
            <v xml:space="preserve">2.201.030.500 - Auxílio Transporte  </v>
          </cell>
          <cell r="E404" t="str">
            <v xml:space="preserve">SINDIONIBUS </v>
          </cell>
          <cell r="F404" t="str">
            <v>07.341.423/0001-14</v>
          </cell>
          <cell r="G404" t="str">
            <v>23/2023</v>
          </cell>
          <cell r="H404" t="str">
            <v xml:space="preserve">1º ADITIVO DE CONTRATO 23/2023
</v>
          </cell>
          <cell r="I404" t="str">
            <v>DIAFIN</v>
          </cell>
          <cell r="J404" t="str">
            <v>CODREH</v>
          </cell>
          <cell r="K404">
            <v>45553</v>
          </cell>
          <cell r="L404" t="str">
            <v xml:space="preserve">Lei 13.303/2016
art. 30
 Dispensa de Licitação  </v>
          </cell>
          <cell r="M404">
            <v>45919</v>
          </cell>
          <cell r="N404">
            <v>34121.879999999997</v>
          </cell>
          <cell r="O404" t="str">
            <v>ENCERRADO</v>
          </cell>
        </row>
        <row r="405">
          <cell r="A405">
            <v>8232</v>
          </cell>
          <cell r="B405" t="str">
            <v>50900.000246/2023-19</v>
          </cell>
          <cell r="C405" t="str">
            <v>FORNECIMENTO DE "VALE TRANSPORTE URBANO" E "VALE TRANSPORTE METROPOLITANO"</v>
          </cell>
          <cell r="D405" t="str">
            <v xml:space="preserve">2.201.030.500 - Auxílio Transporte  </v>
          </cell>
          <cell r="E405" t="str">
            <v xml:space="preserve">SINDIONIBUS </v>
          </cell>
          <cell r="F405" t="str">
            <v>07.341.423/0001-14</v>
          </cell>
          <cell r="G405" t="str">
            <v>23/2023</v>
          </cell>
          <cell r="H405" t="str">
            <v xml:space="preserve">2º ADITIVO DE CONTRATO 23/2023
</v>
          </cell>
          <cell r="I405" t="str">
            <v>DIAFIN</v>
          </cell>
          <cell r="J405" t="str">
            <v>CODREH</v>
          </cell>
          <cell r="K405">
            <v>45916</v>
          </cell>
          <cell r="L405" t="str">
            <v xml:space="preserve">Lei 13.303/2016
art. 30
 Dispensa de Licitação  </v>
          </cell>
          <cell r="M405">
            <v>46284</v>
          </cell>
          <cell r="N405">
            <v>34121.879999999997</v>
          </cell>
          <cell r="O405" t="str">
            <v>EM EXECUÇÃO</v>
          </cell>
        </row>
        <row r="406">
          <cell r="A406">
            <v>8240</v>
          </cell>
          <cell r="B406" t="str">
            <v>50900.000442/2023-85</v>
          </cell>
          <cell r="C406" t="str">
            <v>REGISTRO DE PREÇOS PARA AQUISIÇÃO DE EQUIPAMENTOS DE INFORMÁTICA E ELETRÔNICOS PARA A COMPANHIA DOCAS DO CEARÁ - CDC (ITEM 01, 03 E 07)</v>
          </cell>
          <cell r="D406" t="str">
            <v>26.126.0035.4103.0023 - MANUTENÇÃO E ADEQUAÇÃO DE ATIVOS DE INFORMÁTICA, INFORMAÇÃO E TELEPROCESSAMENTO.</v>
          </cell>
          <cell r="E406" t="str">
            <v>DATEN TECNOLOGIA LTDA</v>
          </cell>
          <cell r="F406" t="str">
            <v>04.602.789/0001-01</v>
          </cell>
          <cell r="G406" t="str">
            <v>24/2023</v>
          </cell>
          <cell r="I406" t="str">
            <v>DIEGEP</v>
          </cell>
          <cell r="J406" t="str">
            <v>CODTEI</v>
          </cell>
          <cell r="K406">
            <v>45196</v>
          </cell>
          <cell r="L406" t="str">
            <v>Lei 13.303/2016
Pregão Eletrônico 
PE Nº 037/2022</v>
          </cell>
          <cell r="M406">
            <v>45444</v>
          </cell>
          <cell r="N406">
            <v>115673.48</v>
          </cell>
          <cell r="O406" t="str">
            <v>ENCERRADO</v>
          </cell>
        </row>
        <row r="407">
          <cell r="A407">
            <v>8250</v>
          </cell>
          <cell r="B407" t="str">
            <v>50900.000445/2023-19</v>
          </cell>
          <cell r="C407" t="str">
            <v>REGISTRO DE PREÇOS PARA AQUISIÇÃO DE EQUIPAMENTOS DE INFORMÁTICA E ELETRÔNICOS PARA A COMPANHIA DOCAS DO CEARÁ - CDC (ITEM 14)</v>
          </cell>
          <cell r="D407" t="str">
            <v>26.126.0035.4103.0023 - MANUTENÇÃO E ADEQUAÇÃO DE ATIVOS DE INFORMÁTICA, INFORMAÇÃO E TELEPROCESSAMENTO.</v>
          </cell>
          <cell r="E407" t="str">
            <v>MICROTÉCNICA INFORMÁTICA LTDA. </v>
          </cell>
          <cell r="F407" t="str">
            <v>01.590.728/0009-30</v>
          </cell>
          <cell r="G407" t="str">
            <v>25/2023</v>
          </cell>
          <cell r="I407" t="str">
            <v>DIEGEP</v>
          </cell>
          <cell r="J407" t="str">
            <v>CODTEI</v>
          </cell>
          <cell r="K407">
            <v>45225</v>
          </cell>
          <cell r="L407" t="str">
            <v>Lei 13.303/2016
Pregão Eletrônico 
PE Nº 037/2022</v>
          </cell>
          <cell r="M407">
            <v>45617</v>
          </cell>
          <cell r="N407">
            <v>36632.800000000003</v>
          </cell>
          <cell r="O407" t="str">
            <v>ENCERRADO</v>
          </cell>
        </row>
        <row r="408">
          <cell r="A408">
            <v>8260</v>
          </cell>
          <cell r="B408" t="str">
            <v>50900.000443/2023-20</v>
          </cell>
          <cell r="C408" t="str">
            <v>REGISTRO DE PREÇOS PARA AQUISIÇÃO DE EQUIPAMENTOS DE INFORMÁTICA E ELETRÔNICOS PARA A COMPANHIA DOCAS DO CEARÁ - CDC (ITEM 02 E 04)</v>
          </cell>
          <cell r="D408" t="str">
            <v>26.126.0035.4103.0023 - MANUTENÇÃO E ADEQUAÇÃO DE ATIVOS DE INFORMÁTICA, INFORMAÇÃO E TELEPROCESSAMENTO.</v>
          </cell>
          <cell r="E408" t="str">
            <v>TGT CONSULTORIA E INFORMÁTICA LTDA.</v>
          </cell>
          <cell r="F408" t="str">
            <v>42.491.006/0001-59</v>
          </cell>
          <cell r="G408" t="str">
            <v>26/2023</v>
          </cell>
          <cell r="I408" t="str">
            <v>DIEGEP</v>
          </cell>
          <cell r="J408" t="str">
            <v>CODTEI</v>
          </cell>
          <cell r="K408">
            <v>45105</v>
          </cell>
          <cell r="L408" t="str">
            <v>Lei 13.303/2016
Pregão Eletrônico 
PE Nº 037/2022</v>
          </cell>
          <cell r="N408">
            <v>157200</v>
          </cell>
          <cell r="O408" t="str">
            <v>ENCERRADO</v>
          </cell>
        </row>
        <row r="409">
          <cell r="A409">
            <v>8270</v>
          </cell>
          <cell r="B409" t="str">
            <v>50900.000446/2023-63</v>
          </cell>
          <cell r="C409" t="str">
            <v>REGISTRO DE PREÇOS PARA AQUISIÇÃO DE EQUIPAMENTOS DE INFORMÁTICA E ELETRÔNICOS PARA A COMPANHIA DOCAS DO CEARÁ - CDC</v>
          </cell>
          <cell r="D409" t="str">
            <v>26.126.0035.4103.0023 - MANUTENÇÃO E ADEQUAÇÃO DE ATIVOS DE INFORMÁTICA, INFORMAÇÃO E TELEPROCESSAMENTO.</v>
          </cell>
          <cell r="E409" t="str">
            <v>ITEC INFORMÁTICA E TECNOLOGIA LTDA - EPP.</v>
          </cell>
          <cell r="F409" t="str">
            <v>13.531.571/0001-02</v>
          </cell>
          <cell r="G409" t="str">
            <v>27/2023</v>
          </cell>
          <cell r="I409" t="str">
            <v>DIEGEP</v>
          </cell>
          <cell r="J409" t="str">
            <v>CODTEI</v>
          </cell>
          <cell r="K409">
            <v>45196</v>
          </cell>
          <cell r="L409" t="str">
            <v>Lei 13.303/2016
Pregão Eletrônico 
PE Nº 037/2022</v>
          </cell>
          <cell r="M409">
            <v>45250</v>
          </cell>
          <cell r="N409">
            <v>33283.199999999997</v>
          </cell>
          <cell r="O409" t="str">
            <v>ENCERRADO</v>
          </cell>
        </row>
        <row r="410">
          <cell r="A410">
            <v>8280</v>
          </cell>
          <cell r="B410" t="str">
            <v>50900.000795/2021-13</v>
          </cell>
          <cell r="C410" t="str">
            <v>AQUISIÇÃO DE EQUIPAMENTOS DE PROTEÇÃO INDIVIDUAL E COLETIVA REFERENTES AOS ITENS 11 E 12</v>
          </cell>
          <cell r="D410" t="str">
            <v xml:space="preserve">2.204.039.000 - DEMAIS </v>
          </cell>
          <cell r="E410" t="str">
            <v>SIS COMÉRCIO DE MATERIAIS E EQUIPAMENTOS LTDA. </v>
          </cell>
          <cell r="F410" t="str">
            <v>29.926.189/0001-20</v>
          </cell>
          <cell r="G410" t="str">
            <v>28/2023</v>
          </cell>
          <cell r="I410" t="str">
            <v>DIRCOM</v>
          </cell>
          <cell r="J410" t="str">
            <v>CODSMS</v>
          </cell>
          <cell r="K410">
            <v>45139</v>
          </cell>
          <cell r="L410" t="str">
            <v>Lei 13.303/2016
Pregão Eletrônico 
PE Nº 09/2023</v>
          </cell>
          <cell r="M410">
            <v>46252</v>
          </cell>
          <cell r="N410">
            <v>7220.7</v>
          </cell>
          <cell r="O410" t="str">
            <v>EM EXECUÇÃO</v>
          </cell>
        </row>
        <row r="411">
          <cell r="A411">
            <v>8290</v>
          </cell>
          <cell r="B411" t="str">
            <v>50900.000795/2021-13</v>
          </cell>
          <cell r="C411" t="str">
            <v>AQUISIÇÃO DE EQUIPAMENTOS DE PROTEÇÃO INDIVIDUAL E COLETIVA REFERENTES AOS ITENS 9, 10 E 13</v>
          </cell>
          <cell r="D411" t="str">
            <v xml:space="preserve">2.204.039.000 - DEMAIS </v>
          </cell>
          <cell r="E411" t="str">
            <v xml:space="preserve">FABRICIO RACHADEL COSTA </v>
          </cell>
          <cell r="F411" t="str">
            <v>33.618.396/0001-94</v>
          </cell>
          <cell r="G411" t="str">
            <v>29/2023</v>
          </cell>
          <cell r="I411" t="str">
            <v>DIRCOM</v>
          </cell>
          <cell r="J411" t="str">
            <v>CODSMS</v>
          </cell>
          <cell r="K411">
            <v>45160</v>
          </cell>
          <cell r="L411" t="str">
            <v>Lei 13.303/2016
Pregão Eletrônico 
PE Nº 09/2023</v>
          </cell>
          <cell r="M411">
            <v>46312</v>
          </cell>
          <cell r="N411">
            <v>11446.5</v>
          </cell>
          <cell r="O411" t="str">
            <v>EM EXECUÇÃO</v>
          </cell>
        </row>
        <row r="412">
          <cell r="A412">
            <v>8300</v>
          </cell>
          <cell r="B412" t="str">
            <v xml:space="preserve">50900.000795/2021-13
</v>
          </cell>
          <cell r="C412" t="str">
            <v xml:space="preserve">AQUISIÇÃO DE EQUIPAMENTOS DE PROTEÇÃO INDIVIDUAL E COLETIVA REFERENTES AOS ITENS </v>
          </cell>
          <cell r="D412" t="str">
            <v xml:space="preserve">2.204.039.000 - DEMAIS </v>
          </cell>
          <cell r="E412" t="str">
            <v xml:space="preserve">LICERI COMÉRCIO DE PRODUTOS EM GERAL LTDA </v>
          </cell>
          <cell r="G412" t="str">
            <v>30/2023</v>
          </cell>
          <cell r="I412" t="str">
            <v>DIRCOM</v>
          </cell>
          <cell r="J412" t="str">
            <v>CODSMS</v>
          </cell>
          <cell r="L412" t="str">
            <v>Lei 13.303/2016
Pregão Eletrônico 
PE Nº 09/2023</v>
          </cell>
          <cell r="N412">
            <v>404.8</v>
          </cell>
          <cell r="O412" t="str">
            <v>ENCERRADO</v>
          </cell>
        </row>
        <row r="413">
          <cell r="A413">
            <v>8310</v>
          </cell>
          <cell r="B413" t="str">
            <v>50900.000795/2021-13</v>
          </cell>
          <cell r="C413" t="str">
            <v>AQUISIÇÃO DE EQUIPAMENTOS DE PROTEÇÃO INDIVIDUAL E COLETIVA REFERENTES AOS ITENS 2 E 3</v>
          </cell>
          <cell r="D413" t="str">
            <v xml:space="preserve">2.204.039.000 - DEMAIS </v>
          </cell>
          <cell r="E413" t="str">
            <v>HDR COMÉRCIO LDTA</v>
          </cell>
          <cell r="F413" t="str">
            <v>37.396.756/0001-01</v>
          </cell>
          <cell r="G413" t="str">
            <v>31/2023</v>
          </cell>
          <cell r="I413" t="str">
            <v>DIRCOM</v>
          </cell>
          <cell r="J413" t="str">
            <v>CODSMS</v>
          </cell>
          <cell r="K413">
            <v>45160</v>
          </cell>
          <cell r="L413" t="str">
            <v>Lei 13.303/2016
Pregão Eletrônico 
PE Nº 09/2023</v>
          </cell>
          <cell r="M413">
            <v>46312</v>
          </cell>
          <cell r="N413">
            <v>9943.41</v>
          </cell>
          <cell r="O413" t="str">
            <v>EM EXECUÇÃO</v>
          </cell>
        </row>
        <row r="414">
          <cell r="A414">
            <v>8320</v>
          </cell>
          <cell r="B414" t="str">
            <v>50900.000795/2021-13</v>
          </cell>
          <cell r="C414" t="str">
            <v>AQUISIÇÃO DE EQUIPAMENTOS DE PROTEÇÃO INDIVIDUAL E COLETIVA REFERENTES AOS ITENS 1, 4 E 5</v>
          </cell>
          <cell r="D414" t="str">
            <v xml:space="preserve">2.204.039.000 - DEMAIS </v>
          </cell>
          <cell r="E414" t="str">
            <v>COMERCIAL BRASIL DE EPI LTDA</v>
          </cell>
          <cell r="F414" t="str">
            <v>11.509.243/0001-76</v>
          </cell>
          <cell r="G414" t="str">
            <v>32/2023</v>
          </cell>
          <cell r="I414" t="str">
            <v>DIRCOM</v>
          </cell>
          <cell r="J414" t="str">
            <v>CODSMS</v>
          </cell>
          <cell r="K414">
            <v>45160</v>
          </cell>
          <cell r="L414" t="str">
            <v>Lei 13.303/2016
Pregão Eletrônico 
PE Nº 09/2023</v>
          </cell>
          <cell r="M414">
            <v>46312</v>
          </cell>
          <cell r="N414">
            <v>9364.4699999999993</v>
          </cell>
          <cell r="O414" t="str">
            <v>EM EXECUÇÃO</v>
          </cell>
        </row>
        <row r="415">
          <cell r="A415">
            <v>8330</v>
          </cell>
          <cell r="B415" t="str">
            <v>50900.000795/2021-13</v>
          </cell>
          <cell r="C415" t="str">
            <v>AQUISIÇÃO DE EQUIPAMENTOS DE PROTEÇÃO INDIVIDUAL E COLETIVA REFERENTES AOS ITEM 15</v>
          </cell>
          <cell r="D415" t="str">
            <v xml:space="preserve">2.204.039.000 - DEMAIS </v>
          </cell>
          <cell r="E415" t="str">
            <v>COMERCIAL BRASIL DE EPI LTDACOMERCIAL BRASIL DE EPI LTDA</v>
          </cell>
          <cell r="F415" t="str">
            <v>12.670.981/0001-63</v>
          </cell>
          <cell r="G415" t="str">
            <v>33/2023</v>
          </cell>
          <cell r="I415" t="str">
            <v>DIRCOM</v>
          </cell>
          <cell r="J415" t="str">
            <v>CODSMS</v>
          </cell>
          <cell r="K415">
            <v>45149</v>
          </cell>
          <cell r="L415" t="str">
            <v>Lei 13.303/2016
Pregão Eletrônico 
PE Nº 09/2023</v>
          </cell>
          <cell r="M415">
            <v>46279</v>
          </cell>
          <cell r="N415">
            <v>2238.6</v>
          </cell>
          <cell r="O415" t="str">
            <v>EM EXECUÇÃO</v>
          </cell>
        </row>
        <row r="416">
          <cell r="A416">
            <v>8340</v>
          </cell>
          <cell r="B416" t="str">
            <v>50900.000161/2021-61</v>
          </cell>
          <cell r="C416" t="str">
            <v>AQUISIÇÃO DE UNIFORMES PARA GUARDA PORTUÁRIA (LOTE 01 - ITENS 1 E 2)</v>
          </cell>
          <cell r="D416" t="str">
            <v xml:space="preserve">2.204.039.000 - DEMAIS </v>
          </cell>
          <cell r="E416" t="str">
            <v xml:space="preserve">MERIDIAN LTDA </v>
          </cell>
          <cell r="F416" t="str">
            <v>48.011.287/0001-81</v>
          </cell>
          <cell r="G416" t="str">
            <v>34/2023</v>
          </cell>
          <cell r="I416" t="str">
            <v>DIRPRE</v>
          </cell>
          <cell r="J416" t="str">
            <v>CODGUA</v>
          </cell>
          <cell r="K416">
            <v>45175</v>
          </cell>
          <cell r="L416" t="str">
            <v>Lei 13.303/2016
Pregão Eletrônico 
PE Nº 07/2023</v>
          </cell>
          <cell r="M416">
            <v>45556</v>
          </cell>
          <cell r="N416">
            <v>4845.3999999999996</v>
          </cell>
          <cell r="O416" t="str">
            <v>ENCERRADO</v>
          </cell>
        </row>
        <row r="417">
          <cell r="A417">
            <v>8350</v>
          </cell>
          <cell r="B417" t="str">
            <v>50900.000992/2023-02</v>
          </cell>
          <cell r="C417" t="str">
            <v>PARTICIPAÇÃO DA CDC NA 30º EDIÇÃO DA EXPOFRUIT 2023 - FEIRA INTERNACIONAL DA FRUTICULTURA TROPICAL IRRIGADA.</v>
          </cell>
          <cell r="D417" t="str">
            <v>2.205.050.200 - PUBLICIDADE MERCADOLÓGICA</v>
          </cell>
          <cell r="E417" t="str">
            <v>COMITÊ EXECUTIVO DE FRUTICULTURA DO RIO GRANDE DO NORTE - COEX</v>
          </cell>
          <cell r="F417" t="str">
            <v>24.529.778/0001-50</v>
          </cell>
          <cell r="G417" t="str">
            <v>35/2023</v>
          </cell>
          <cell r="I417" t="str">
            <v>DIRCOM</v>
          </cell>
          <cell r="J417" t="str">
            <v>CODMAK</v>
          </cell>
          <cell r="K417">
            <v>45160</v>
          </cell>
          <cell r="L417" t="str">
            <v xml:space="preserve">Lei 13.303/2016
art. 30
 Dispensa de Licitação  </v>
          </cell>
          <cell r="M417">
            <v>45191</v>
          </cell>
          <cell r="N417">
            <v>10160</v>
          </cell>
          <cell r="O417" t="str">
            <v>ENCERRADO</v>
          </cell>
        </row>
        <row r="418">
          <cell r="A418">
            <v>8360</v>
          </cell>
          <cell r="B418" t="str">
            <v>50900.000945/2023-51</v>
          </cell>
          <cell r="C418" t="str">
            <v>CONTRATAÇÃO, DE FORMA EMEREGENCIAL, A PRESTAÇÃO DE SERVIÇO DE ADMINISTRATAÇÃO DO FORNECIMENTO, GERENCIAMENTO, CONTROLE E AQUISIÇÃO DE COMBUSTIVEIS, UTILIZANDO CARTÃO ELETRÔNICO (COM CHIP), PARA VEICULOS UTILIZADOS PELA CDC</v>
          </cell>
          <cell r="D418" t="str">
            <v xml:space="preserve">2.290.070.000 ‐ TRANSPORTE </v>
          </cell>
          <cell r="E418" t="str">
            <v>7SERV GESTÃO DE BENEFICIOS LTDA</v>
          </cell>
          <cell r="F418" t="str">
            <v>13.858.769/0001-97</v>
          </cell>
          <cell r="G418" t="str">
            <v>36/2023</v>
          </cell>
          <cell r="I418" t="str">
            <v>DIAFIN</v>
          </cell>
          <cell r="J418" t="str">
            <v>CODADMI</v>
          </cell>
          <cell r="K418">
            <v>45161</v>
          </cell>
          <cell r="L418" t="str">
            <v xml:space="preserve">Lei 13.303/2016
arT. 29, XV
 Dispensa de Licitação  Emergencial </v>
          </cell>
          <cell r="M418">
            <v>45343</v>
          </cell>
          <cell r="N418">
            <v>48936.99</v>
          </cell>
          <cell r="O418" t="str">
            <v>ENCERRADO</v>
          </cell>
        </row>
        <row r="419">
          <cell r="A419">
            <v>8370</v>
          </cell>
          <cell r="B419" t="str">
            <v>50900.000396/2023-14</v>
          </cell>
          <cell r="C419" t="str">
            <v xml:space="preserve">CONSTRUÇÃO DE NOVO GATE PARA ENTRADA DE CAMINHÕES, NO PORTO DE FORTALEZA </v>
          </cell>
          <cell r="D419" t="str">
            <v>26.122.0035.4101.0023 - MANUTENÇÃO E ADEQUAÇÃO DE BENS  MÓVEIS</v>
          </cell>
          <cell r="E419" t="str">
            <v>DOMO CONSTRUÇÕES LTDA</v>
          </cell>
          <cell r="F419" t="str">
            <v>09.347.462/0001-54</v>
          </cell>
          <cell r="G419" t="str">
            <v>37/2023</v>
          </cell>
          <cell r="I419" t="str">
            <v>DIEGEP</v>
          </cell>
          <cell r="J419" t="str">
            <v>CODINF</v>
          </cell>
          <cell r="K419">
            <v>45169</v>
          </cell>
          <cell r="L419" t="str">
            <v>Lei 13.303/2016
Pregão Eletrônico 
PE Nº 10/2023</v>
          </cell>
          <cell r="M419">
            <v>45303</v>
          </cell>
          <cell r="N419">
            <v>513978.97</v>
          </cell>
          <cell r="O419" t="str">
            <v>ENCERRADO</v>
          </cell>
        </row>
        <row r="420">
          <cell r="A420">
            <v>8370</v>
          </cell>
          <cell r="B420" t="str">
            <v>50900.000396/2023-14</v>
          </cell>
          <cell r="C420" t="str">
            <v xml:space="preserve">CONSTRUÇÃO DE NOVO GATE PARA ENTRADA DE CAMINHÕES, NO PORTO DE FORTALEZA </v>
          </cell>
          <cell r="D420" t="str">
            <v>26.122.0035.4101.0023 - MANUTENÇÃO E ADEQUAÇÃO DE BENS  MÓVEIS</v>
          </cell>
          <cell r="E420" t="str">
            <v>DOMO CONSTRUÇÕES LTDA</v>
          </cell>
          <cell r="F420" t="str">
            <v>09.347.462/0001-54</v>
          </cell>
          <cell r="G420" t="str">
            <v>37/2023</v>
          </cell>
          <cell r="H420" t="str">
            <v xml:space="preserve">1º ADITIVO DE CONTRATO 37/2023
</v>
          </cell>
          <cell r="I420" t="str">
            <v>DIEGEP</v>
          </cell>
          <cell r="J420" t="str">
            <v>CODINF</v>
          </cell>
          <cell r="K420">
            <v>45371</v>
          </cell>
          <cell r="L420" t="str">
            <v>Lei 13.303/2016
Pregão Eletrônico 
PE Nº 10/2023</v>
          </cell>
          <cell r="M420">
            <v>45453</v>
          </cell>
          <cell r="N420">
            <v>513978.97</v>
          </cell>
          <cell r="O420" t="str">
            <v>ENCERRADO</v>
          </cell>
        </row>
        <row r="421">
          <cell r="A421">
            <v>8380</v>
          </cell>
          <cell r="B421" t="str">
            <v>50900.001101/2023-27</v>
          </cell>
          <cell r="C421" t="str">
            <v> PARTICIPAÇÃO NO CURSO CERTIFICADO INTERNACIONAL EN ESTRATEGIA Y GESTIÓN PORTUÁRIA</v>
          </cell>
          <cell r="D421" t="str">
            <v xml:space="preserve">2.201.079.000 - TREINAMENTO OUTRAS ÁREAS DE </v>
          </cell>
          <cell r="E421" t="str">
            <v>INOPLAN CONSULTORIA E DESENVOLVIMENTO LTDA</v>
          </cell>
          <cell r="F421" t="str">
            <v>08.783.154/0001-09</v>
          </cell>
          <cell r="G421" t="str">
            <v>38/2023</v>
          </cell>
          <cell r="I421" t="str">
            <v>DIRPRE</v>
          </cell>
          <cell r="J421" t="str">
            <v>GABPRE</v>
          </cell>
          <cell r="K421">
            <v>45184</v>
          </cell>
          <cell r="L421" t="str">
            <v xml:space="preserve">Lei 13.303/2016
art. 30
 Dispensa de Licitação  </v>
          </cell>
          <cell r="M421">
            <v>45214</v>
          </cell>
          <cell r="N421">
            <v>28208</v>
          </cell>
          <cell r="O421" t="str">
            <v>ENCERRADO</v>
          </cell>
        </row>
        <row r="422">
          <cell r="A422">
            <v>8390</v>
          </cell>
          <cell r="B422" t="str">
            <v>50900.001224/2023-68</v>
          </cell>
          <cell r="C422" t="str">
            <v>Participação da CDC no Brasil Export 2023 - Fórum Nacional e a 4º edição do ENAPH - Encontro Nacional das Autoridades Portuárias e Hidroviárias.</v>
          </cell>
          <cell r="D422" t="str">
            <v xml:space="preserve">2.205.050.200 - PUBLICIDADE MERCADOLÓGICA </v>
          </cell>
          <cell r="E422" t="str">
            <v> Centro de Estudos em Logística, Transportes e Comércio do Exterior do Brasil Export LTDA</v>
          </cell>
          <cell r="F422" t="str">
            <v>40.435.738/0001-04</v>
          </cell>
          <cell r="G422" t="str">
            <v>39/2023</v>
          </cell>
          <cell r="I422" t="str">
            <v>DIRCOM</v>
          </cell>
          <cell r="J422" t="str">
            <v>CODMAK</v>
          </cell>
          <cell r="K422">
            <v>45212</v>
          </cell>
          <cell r="L422" t="str">
            <v xml:space="preserve">Lei 13.303/2016
art. 30
 Dispensa de Licitação  </v>
          </cell>
          <cell r="M422">
            <v>45260</v>
          </cell>
          <cell r="N422">
            <v>80000</v>
          </cell>
          <cell r="O422" t="str">
            <v>ENCERRADO</v>
          </cell>
        </row>
        <row r="423">
          <cell r="A423">
            <v>8400</v>
          </cell>
          <cell r="B423" t="str">
            <v>50900.001315/2023-01</v>
          </cell>
          <cell r="C423" t="str">
            <v>Contratação para prestação de serviço de agenciamento de viagens, compreendendo os serviços de emissão, remarcação e cancelamento de passagens aéreas nacionais e internacionais</v>
          </cell>
          <cell r="D423" t="str">
            <v>2.209.080.100 - VIAGENS NO PAÍS</v>
          </cell>
          <cell r="E423" t="str">
            <v>SUNLINE VIAGENS E TURISMO LTDA-ME</v>
          </cell>
          <cell r="F423" t="str">
            <v>00.878.230/0001-58</v>
          </cell>
          <cell r="G423" t="str">
            <v>40/2023</v>
          </cell>
          <cell r="I423" t="str">
            <v>DIRPRE</v>
          </cell>
          <cell r="J423" t="str">
            <v>GABPRE</v>
          </cell>
          <cell r="K423">
            <v>45213</v>
          </cell>
          <cell r="L423" t="str">
            <v xml:space="preserve">Lei 13.303/2016
art. 29, XV
 Dispensa de Licitação  </v>
          </cell>
          <cell r="M423">
            <v>45305</v>
          </cell>
          <cell r="N423">
            <v>80000</v>
          </cell>
          <cell r="O423" t="str">
            <v>ENCERRADO</v>
          </cell>
        </row>
        <row r="424">
          <cell r="A424">
            <v>8401</v>
          </cell>
          <cell r="B424" t="str">
            <v>50900.001315/2023-01</v>
          </cell>
          <cell r="C424" t="str">
            <v>Contratação para prestação de serviço de agenciamento de viagens, compreendendo os serviços de emissão, remarcação e cancelamento de passagens aéreas nacionais e internacionais</v>
          </cell>
          <cell r="D424" t="str">
            <v>2.209.080.100 - VIAGENS NO PAÍS</v>
          </cell>
          <cell r="E424" t="str">
            <v>SUNLINE VIAGENS E TURISMO LTDA-ME</v>
          </cell>
          <cell r="F424" t="str">
            <v>00.878.230/0001-58</v>
          </cell>
          <cell r="G424" t="str">
            <v>40/2023</v>
          </cell>
          <cell r="H424" t="str">
            <v xml:space="preserve">1º ADITIVO DE CONTRATO 40/2022
</v>
          </cell>
          <cell r="I424" t="str">
            <v>DIRPRE</v>
          </cell>
          <cell r="J424" t="str">
            <v>GABPRE</v>
          </cell>
          <cell r="K424">
            <v>45213</v>
          </cell>
          <cell r="L424" t="str">
            <v xml:space="preserve">Lei 13.303/2016
art. 29, XV
 Dispensa de Licitação  </v>
          </cell>
          <cell r="M424">
            <v>45305</v>
          </cell>
          <cell r="N424">
            <v>100000</v>
          </cell>
          <cell r="O424" t="str">
            <v>ENCERRADO</v>
          </cell>
        </row>
        <row r="425">
          <cell r="A425">
            <v>8410</v>
          </cell>
          <cell r="B425" t="str">
            <v>50900.000465/2023-90</v>
          </cell>
          <cell r="C425" t="str">
            <v>Aquisição de baterias automotivas para boias de sinalização do balizamento de acesso do Porto de Fortaleza</v>
          </cell>
          <cell r="D425" t="str">
            <v xml:space="preserve">2.204.039.000 - DEMAIS </v>
          </cell>
          <cell r="E425" t="str">
            <v>José Airton Sousa Pinto LTDA</v>
          </cell>
          <cell r="F425" t="str">
            <v>48.777.092/0001-47</v>
          </cell>
          <cell r="G425" t="str">
            <v>41/2023</v>
          </cell>
          <cell r="I425" t="str">
            <v>DIEGEP</v>
          </cell>
          <cell r="J425" t="str">
            <v>CODINF</v>
          </cell>
          <cell r="K425">
            <v>45244</v>
          </cell>
          <cell r="L425" t="str">
            <v xml:space="preserve">Lei 13.303/2016
art. 30
 Dispensa de Licitação  </v>
          </cell>
          <cell r="M425">
            <v>45632</v>
          </cell>
          <cell r="N425">
            <v>4560</v>
          </cell>
          <cell r="O425" t="str">
            <v>ENCERRADO</v>
          </cell>
        </row>
        <row r="426">
          <cell r="A426">
            <v>8420</v>
          </cell>
          <cell r="B426" t="str">
            <v>50900.001212/2023-33</v>
          </cell>
          <cell r="C426" t="str">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ell>
          <cell r="E426" t="str">
            <v>PHP Consultores Ltda</v>
          </cell>
          <cell r="F426" t="str">
            <v>13.433.621/0001-00</v>
          </cell>
          <cell r="G426" t="str">
            <v>42/2023</v>
          </cell>
          <cell r="K426">
            <v>45244</v>
          </cell>
          <cell r="L426" t="str">
            <v xml:space="preserve">Lei 13.303/2016
art. 29, II
 Dispensa de Licitação  </v>
          </cell>
          <cell r="M426">
            <v>45620</v>
          </cell>
          <cell r="N426">
            <v>40000</v>
          </cell>
          <cell r="O426" t="str">
            <v>ENCERRADO</v>
          </cell>
        </row>
        <row r="427">
          <cell r="A427">
            <v>8421</v>
          </cell>
          <cell r="B427" t="str">
            <v>50900.001212/2023-33</v>
          </cell>
          <cell r="C427" t="str">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ell>
          <cell r="E427" t="str">
            <v>PHP Consultores Ltda</v>
          </cell>
          <cell r="F427" t="str">
            <v>13.433.621/0001-00</v>
          </cell>
          <cell r="G427" t="str">
            <v>42/2023</v>
          </cell>
          <cell r="H427" t="str">
            <v xml:space="preserve">1º ADITIVO DE CONTRATO 42/2022
</v>
          </cell>
          <cell r="K427">
            <v>45621</v>
          </cell>
          <cell r="L427" t="str">
            <v xml:space="preserve">Lei 13.303/2016
art. 29, II
 Dispensa de Licitação  </v>
          </cell>
          <cell r="M427">
            <v>45985</v>
          </cell>
          <cell r="N427">
            <v>40000</v>
          </cell>
          <cell r="O427" t="str">
            <v>ENCERRADO</v>
          </cell>
        </row>
        <row r="428">
          <cell r="A428">
            <v>8431</v>
          </cell>
          <cell r="B428" t="str">
            <v>50900.000139/2022-00</v>
          </cell>
          <cell r="C428" t="str">
            <v>Prestação de serviço de agenciamento de viagens para aquisição de passagens aéreas nacionais e internacionais para atender as necessidades da Companhia Docas do Ceará</v>
          </cell>
          <cell r="D428" t="str">
            <v>2.209.080.100 - VIAGENS NO PAÍS</v>
          </cell>
          <cell r="E428" t="str">
            <v>Aires Turismo Ltda</v>
          </cell>
          <cell r="F428" t="str">
            <v>06.064.175/0001-49</v>
          </cell>
          <cell r="G428" t="str">
            <v>43/2023</v>
          </cell>
          <cell r="H428" t="str">
            <v xml:space="preserve">1º ADITIVO DE CONTRATO 43/2023
</v>
          </cell>
          <cell r="I428" t="str">
            <v>DIRPRE</v>
          </cell>
          <cell r="J428" t="str">
            <v>GABPRE</v>
          </cell>
          <cell r="K428">
            <v>45498</v>
          </cell>
          <cell r="L428" t="str">
            <v>Lei 13.303/2016
Pregão Eletrônico 
PE Nº 14/2023</v>
          </cell>
          <cell r="M428">
            <v>45613</v>
          </cell>
          <cell r="N428">
            <v>385000</v>
          </cell>
          <cell r="O428" t="str">
            <v>ENCERRADO</v>
          </cell>
        </row>
        <row r="429">
          <cell r="A429">
            <v>8440</v>
          </cell>
          <cell r="B429" t="str">
            <v>50900.001044/2023-86</v>
          </cell>
          <cell r="C429" t="str">
            <v>Participação da CDC na 18° EDIÇÃO DO SEMINÁRIO DE LOGÍSTICA NO AGRONEGÓCIO E SEMINÁRIO INTERNACIONAL DE LOGÍSTICA</v>
          </cell>
          <cell r="D429" t="str">
            <v>2.205.050.200 - PUBLICIDADE MERCADOLÓGICA</v>
          </cell>
          <cell r="E429" t="str">
            <v>PRÁTICA EVENTOS LTDA</v>
          </cell>
          <cell r="F429" t="str">
            <v>01.693.006/0001-54</v>
          </cell>
          <cell r="G429" t="str">
            <v>44/2023</v>
          </cell>
          <cell r="I429" t="str">
            <v>DIRCOM</v>
          </cell>
          <cell r="J429" t="str">
            <v>CODMAK</v>
          </cell>
          <cell r="K429">
            <v>45251</v>
          </cell>
          <cell r="L429" t="str">
            <v xml:space="preserve">Lei 13.303/2016
art. 30
 Dispensa de Licitação  </v>
          </cell>
          <cell r="M429">
            <v>45297</v>
          </cell>
          <cell r="N429">
            <v>30000</v>
          </cell>
          <cell r="O429" t="str">
            <v>ENCERRADO</v>
          </cell>
        </row>
        <row r="430">
          <cell r="A430">
            <v>8450</v>
          </cell>
          <cell r="B430" t="str">
            <v>50900.001363/2023-91</v>
          </cell>
          <cell r="C430" t="str">
            <v>Contratação do serviço de assinatura anual do sistema "Banco de Preços"</v>
          </cell>
          <cell r="D430" t="str">
            <v xml:space="preserve">2.205.900.000 - OUTROS SERVIÇOS DE TERCEIROS </v>
          </cell>
          <cell r="E430" t="str">
            <v>NP Tecnologia e Gestão de Dados Ltda</v>
          </cell>
          <cell r="F430" t="str">
            <v>07.797.967/0001-95</v>
          </cell>
          <cell r="G430" t="str">
            <v>45/2023</v>
          </cell>
          <cell r="I430" t="str">
            <v>DIAFIN</v>
          </cell>
          <cell r="J430" t="str">
            <v>CODCOL</v>
          </cell>
          <cell r="K430">
            <v>45294</v>
          </cell>
          <cell r="L430" t="str">
            <v xml:space="preserve">Lei 13.303/2016
art. 30
 Dispensa de Licitação  </v>
          </cell>
          <cell r="M430">
            <v>45667</v>
          </cell>
          <cell r="N430">
            <v>23160</v>
          </cell>
          <cell r="O430" t="str">
            <v>ENCERRADO</v>
          </cell>
        </row>
        <row r="431">
          <cell r="A431">
            <v>8451</v>
          </cell>
          <cell r="B431" t="str">
            <v>50900.001363/2023-91</v>
          </cell>
          <cell r="C431" t="str">
            <v>Contratação do serviço de assinatura anual do sistema "Banco de Preços"</v>
          </cell>
          <cell r="D431" t="str">
            <v xml:space="preserve">2.205.900.000 - OUTROS SERVIÇOS DE TERCEIROS </v>
          </cell>
          <cell r="E431" t="str">
            <v>NP Tecnologia e Gestão de Dados Ltda</v>
          </cell>
          <cell r="F431" t="str">
            <v>07.797.967/0001-95</v>
          </cell>
          <cell r="G431" t="str">
            <v>45/2023</v>
          </cell>
          <cell r="H431" t="str">
            <v xml:space="preserve">1º ADITIVO DE CONTRATO 45/2023
</v>
          </cell>
          <cell r="I431" t="str">
            <v>DIAFIN</v>
          </cell>
          <cell r="J431" t="str">
            <v>CODCOL</v>
          </cell>
          <cell r="K431">
            <v>45667</v>
          </cell>
          <cell r="L431" t="str">
            <v xml:space="preserve">Lei 13.303/2016
art. 30
 Dispensa de Licitação  </v>
          </cell>
          <cell r="M431">
            <v>46032</v>
          </cell>
          <cell r="N431">
            <v>23160</v>
          </cell>
          <cell r="O431" t="str">
            <v>ENCERRADO</v>
          </cell>
        </row>
        <row r="432">
          <cell r="A432">
            <v>8452</v>
          </cell>
          <cell r="B432" t="str">
            <v>50900.001363/2023-91</v>
          </cell>
          <cell r="C432" t="str">
            <v>Contratação do serviço de assinatura anual do sistema "Banco de Preços"</v>
          </cell>
          <cell r="D432" t="str">
            <v xml:space="preserve">2.205.900.000 - OUTROS SERVIÇOS DE TERCEIROS </v>
          </cell>
          <cell r="E432" t="str">
            <v>NP Tecnologia e Gestão de Dados Ltda</v>
          </cell>
          <cell r="F432" t="str">
            <v>07.797.967/0001-95</v>
          </cell>
          <cell r="G432" t="str">
            <v>45/2023</v>
          </cell>
          <cell r="H432" t="str">
            <v xml:space="preserve">2º ADITIVO DE CONTRATO 45/2023
</v>
          </cell>
          <cell r="I432" t="str">
            <v>DIAFIN</v>
          </cell>
          <cell r="J432" t="str">
            <v>CODCOL</v>
          </cell>
          <cell r="K432">
            <v>46031</v>
          </cell>
          <cell r="L432" t="str">
            <v xml:space="preserve">Lei 13.303/2016
art. 30
 Dispensa de Licitação  </v>
          </cell>
          <cell r="M432">
            <v>46397</v>
          </cell>
          <cell r="N432">
            <v>23160</v>
          </cell>
          <cell r="O432" t="str">
            <v>EM EXECUÇÃO</v>
          </cell>
        </row>
        <row r="433">
          <cell r="A433">
            <v>8460</v>
          </cell>
          <cell r="B433" t="str">
            <v>50900.001477/2023-31</v>
          </cell>
          <cell r="C433" t="str">
            <v>Contratação de equipe especializada para operacionalização de equipamento de scanner para atendimento à Temporada de Cruzeiros 2023/2024</v>
          </cell>
          <cell r="D433" t="str">
            <v xml:space="preserve">2.205.900.000 - OUTROS SERVIÇOS DE TERCEIROS </v>
          </cell>
          <cell r="E433" t="str">
            <v>SOLTECH COMERCIO E SERVIÇOS DE INFORMATICA LTDA</v>
          </cell>
          <cell r="F433" t="str">
            <v>33.675.576/0001-08</v>
          </cell>
          <cell r="G433" t="str">
            <v>46/2023</v>
          </cell>
          <cell r="I433" t="str">
            <v>DIRCOM</v>
          </cell>
          <cell r="J433" t="str">
            <v>CODMAK</v>
          </cell>
          <cell r="K433">
            <v>45258</v>
          </cell>
          <cell r="L433" t="str">
            <v xml:space="preserve">Lei 13.303/2016
art. 29, II
 Dispensa de Licitação  </v>
          </cell>
          <cell r="M433">
            <v>45440</v>
          </cell>
          <cell r="N433">
            <v>56983.86</v>
          </cell>
          <cell r="O433" t="str">
            <v>ENCERRADO</v>
          </cell>
        </row>
        <row r="434">
          <cell r="A434">
            <v>8470</v>
          </cell>
          <cell r="B434" t="str">
            <v>50900.000595/2023-22</v>
          </cell>
          <cell r="C434" t="str">
            <v>Aquisição de papel formato A4</v>
          </cell>
          <cell r="D434" t="str">
            <v xml:space="preserve">2.204.039.000 - DEMAIS </v>
          </cell>
          <cell r="E434" t="str">
            <v>Maria Geni Distribuidora de Artigos de Papelaria Ltda</v>
          </cell>
          <cell r="F434" t="str">
            <v>04.190.999/0001-30</v>
          </cell>
          <cell r="G434" t="str">
            <v>47/2023</v>
          </cell>
          <cell r="I434" t="str">
            <v>DIAFIN</v>
          </cell>
          <cell r="J434" t="str">
            <v>COADMI</v>
          </cell>
          <cell r="K434">
            <v>45268</v>
          </cell>
          <cell r="L434" t="str">
            <v xml:space="preserve">Lei 13.303/2016
art. 29, II
 Dispensa de Licitação  </v>
          </cell>
          <cell r="M434">
            <v>45637</v>
          </cell>
          <cell r="N434">
            <v>19740</v>
          </cell>
          <cell r="O434" t="str">
            <v>ENCERRADO</v>
          </cell>
        </row>
        <row r="435">
          <cell r="A435">
            <v>8480</v>
          </cell>
          <cell r="B435" t="str">
            <v>50900.000133/2023-13</v>
          </cell>
          <cell r="C435" t="str">
            <v>Distribuição de publicidade legal impressa e/ou eletrônica</v>
          </cell>
          <cell r="D435" t="str">
            <v xml:space="preserve">2.205.050.100 - Publicidade Legal </v>
          </cell>
          <cell r="E435" t="str">
            <v xml:space="preserve">Empresa Brasil de Comunicação S/A -EBC </v>
          </cell>
          <cell r="F435" t="str">
            <v>09.168.704/0001-42</v>
          </cell>
          <cell r="G435" t="str">
            <v>48/2023</v>
          </cell>
          <cell r="I435" t="str">
            <v>DIRPRE</v>
          </cell>
          <cell r="J435" t="str">
            <v>GABPRE</v>
          </cell>
          <cell r="K435">
            <v>45308</v>
          </cell>
          <cell r="L435" t="str">
            <v xml:space="preserve">Lei 13.303/2016
art. 30
 Dispensa de Licitação  </v>
          </cell>
          <cell r="M435">
            <v>45674</v>
          </cell>
          <cell r="N435">
            <v>350000</v>
          </cell>
          <cell r="O435" t="str">
            <v>ENCERRADO</v>
          </cell>
        </row>
        <row r="436">
          <cell r="A436">
            <v>8481</v>
          </cell>
          <cell r="B436" t="str">
            <v>50900.000133/2023-13</v>
          </cell>
          <cell r="C436" t="str">
            <v>Distribuição de publicidade legal impressa e/ou eletrônica</v>
          </cell>
          <cell r="D436" t="str">
            <v xml:space="preserve">2.205.050.100 - Publicidade Legal </v>
          </cell>
          <cell r="E436" t="str">
            <v xml:space="preserve">Empresa Brasil de Comunicação S/A -EBC </v>
          </cell>
          <cell r="F436" t="str">
            <v>09.168.704/0001-42</v>
          </cell>
          <cell r="G436" t="str">
            <v>48/2023</v>
          </cell>
          <cell r="H436" t="str">
            <v xml:space="preserve">1º ADITIVO DE CONTRATO 48/2023
</v>
          </cell>
          <cell r="I436" t="str">
            <v>DIRPRE</v>
          </cell>
          <cell r="J436" t="str">
            <v>GABPRE</v>
          </cell>
          <cell r="K436">
            <v>45674</v>
          </cell>
          <cell r="L436" t="str">
            <v xml:space="preserve">Lei 13.303/2016
art. 30
 Dispensa de Licitação  </v>
          </cell>
          <cell r="M436">
            <v>46039</v>
          </cell>
          <cell r="N436">
            <v>350000</v>
          </cell>
          <cell r="O436" t="str">
            <v>ENCERRADO</v>
          </cell>
        </row>
        <row r="437">
          <cell r="A437">
            <v>8482</v>
          </cell>
          <cell r="B437" t="str">
            <v>50900.000133/2023-13</v>
          </cell>
          <cell r="C437" t="str">
            <v>Distribuição de publicidade legal impressa e/ou eletrônica</v>
          </cell>
          <cell r="D437" t="str">
            <v xml:space="preserve">2.205.050.100 - Publicidade Legal </v>
          </cell>
          <cell r="E437" t="str">
            <v xml:space="preserve">Empresa Brasil de Comunicação S/A -EBC </v>
          </cell>
          <cell r="F437" t="str">
            <v>09.168.704/0001-42</v>
          </cell>
          <cell r="G437" t="str">
            <v>48/2023</v>
          </cell>
          <cell r="H437" t="str">
            <v xml:space="preserve">2º ADITIVO DE CONTRATO 48/2023
</v>
          </cell>
          <cell r="I437" t="str">
            <v>DIRPRE</v>
          </cell>
          <cell r="J437" t="str">
            <v>GABPRE</v>
          </cell>
          <cell r="K437">
            <v>46038</v>
          </cell>
          <cell r="L437" t="str">
            <v xml:space="preserve">Lei 13.303/2016
art. 30
 Dispensa de Licitação  </v>
          </cell>
          <cell r="M437">
            <v>46404</v>
          </cell>
          <cell r="N437">
            <v>350000</v>
          </cell>
          <cell r="O437" t="str">
            <v>EM EXECUÇÃO</v>
          </cell>
        </row>
        <row r="438">
          <cell r="A438">
            <v>9010</v>
          </cell>
          <cell r="B438" t="str">
            <v>50900.001015/2023-14</v>
          </cell>
          <cell r="C438" t="str">
            <v>Contratação de Estudo e Pesquisa sobre Manobrabilidade e Acessos Náuticos - Avaliação Náutica para Plano de Manutenção, Ampliação e Melhoria da Navegabilidade no Porto de Fortaleza/CE</v>
          </cell>
          <cell r="D438" t="str">
            <v xml:space="preserve">26.784.3005.20H.0001 - ESTUDOS E PROJETOS PARA INFRAESTRUTURA PORTUÁRIA </v>
          </cell>
          <cell r="E438" t="str">
            <v>Fundação para o Desenvolvimento Tecnológico da Engenharia - FDTE</v>
          </cell>
          <cell r="F438" t="str">
            <v>43.588.755/0001-61</v>
          </cell>
          <cell r="G438" t="str">
            <v>01/2024</v>
          </cell>
          <cell r="I438" t="str">
            <v>DIEGEP</v>
          </cell>
          <cell r="J438" t="str">
            <v>CODINF</v>
          </cell>
          <cell r="K438">
            <v>45317</v>
          </cell>
          <cell r="L438" t="str">
            <v xml:space="preserve">Lei 13.303/2016
art. 30
 Dispensa de Licitação  </v>
          </cell>
          <cell r="M438">
            <v>45762</v>
          </cell>
          <cell r="N438">
            <v>1457877.66</v>
          </cell>
          <cell r="O438" t="str">
            <v>ENCERRADO</v>
          </cell>
        </row>
        <row r="439">
          <cell r="A439">
            <v>9011</v>
          </cell>
          <cell r="B439" t="str">
            <v>50900.001015/2023-14</v>
          </cell>
          <cell r="C439" t="str">
            <v>Contratação de Estudo e Pesquisa sobre Manobrabilidade e Acessos Náuticos - Avaliação Náutica para Plano de Manutenção, Ampliação e Melhoria da Navegabilidade no Porto de Fortaleza/CE</v>
          </cell>
          <cell r="D439" t="str">
            <v xml:space="preserve">26.784.3005.20H.0001 - ESTUDOS E PROJETOS PARA INFRAESTRUTURA PORTUÁRIA </v>
          </cell>
          <cell r="E439" t="str">
            <v>Fundação para o Desenvolvimento Tecnológico da Engenharia - FDTE</v>
          </cell>
          <cell r="F439" t="str">
            <v>43.588.755/0001-61</v>
          </cell>
          <cell r="G439" t="str">
            <v>01/2024</v>
          </cell>
          <cell r="H439" t="str">
            <v xml:space="preserve">1º ADITIVO DE CONTRATO 01/2024
</v>
          </cell>
          <cell r="I439" t="str">
            <v>DIEGEP</v>
          </cell>
          <cell r="J439" t="str">
            <v>CODINF</v>
          </cell>
          <cell r="K439">
            <v>45573</v>
          </cell>
          <cell r="L439" t="str">
            <v xml:space="preserve">Lei 13.303/2016
art. 30
 Dispensa de Licitação  </v>
          </cell>
          <cell r="M439">
            <v>45762</v>
          </cell>
          <cell r="N439">
            <v>1770438.92</v>
          </cell>
          <cell r="O439" t="str">
            <v>ENCERRADO</v>
          </cell>
        </row>
        <row r="440">
          <cell r="A440">
            <v>9020</v>
          </cell>
          <cell r="B440" t="str">
            <v>50900.001658/2023-68</v>
          </cell>
          <cell r="C440" t="str">
            <v>Aquisição de nobreaks para o datacenter da CDC</v>
          </cell>
          <cell r="D440" t="str">
            <v>26.126.0035.4103.0023 - MANUTENÇÃO E ADEQUAÇÃO DE ATIVOS DE INFORMÁTICA, INFORMAÇÃO E TELEPROCESSAMENTO.</v>
          </cell>
          <cell r="E440" t="str">
            <v>STORE ENERGY NO-BREAKS E ENERGIA LTDA</v>
          </cell>
          <cell r="F440" t="str">
            <v>19.935.771/0001-07</v>
          </cell>
          <cell r="G440" t="str">
            <v>02/2024</v>
          </cell>
          <cell r="I440" t="str">
            <v>DIEGEP</v>
          </cell>
          <cell r="J440" t="str">
            <v>CODTEI</v>
          </cell>
          <cell r="K440">
            <v>45308</v>
          </cell>
          <cell r="L440" t="str">
            <v xml:space="preserve">Lei 13.303/2016
art. 29, II
 Dispensa de Licitação  </v>
          </cell>
          <cell r="M440">
            <v>45382</v>
          </cell>
          <cell r="N440">
            <v>46500</v>
          </cell>
          <cell r="O440" t="str">
            <v>ENCERRADO</v>
          </cell>
        </row>
        <row r="441">
          <cell r="A441">
            <v>9030</v>
          </cell>
          <cell r="B441" t="str">
            <v>50900.001021/2021-18</v>
          </cell>
          <cell r="C441" t="str">
            <v>Aquisição e instalação de aparelhos ar condicionados, com instalação, para atender as necessidades da Companhia Docas do Ceará – CDC (LOTES 02 e 04), nos termos do Edital do Pregão Eletrônico nº 01/2023 e seus anexos</v>
          </cell>
          <cell r="D441" t="str">
            <v>26.122.0035.4101.0023 - MANUTENÇÃO E ADEQUAÇÃO DE BENS  MÓVEIS</v>
          </cell>
          <cell r="E441" t="str">
            <v>Gelar Refrigeração Comercial</v>
          </cell>
          <cell r="F441" t="str">
            <v>11.805.967/0001-67</v>
          </cell>
          <cell r="G441" t="str">
            <v>03/2024</v>
          </cell>
          <cell r="I441" t="str">
            <v>DIEGEP</v>
          </cell>
          <cell r="J441" t="str">
            <v>CODMAN</v>
          </cell>
          <cell r="K441">
            <v>45321</v>
          </cell>
          <cell r="L441" t="str">
            <v>Lei 13.303/2016
Pregão Eletrônico 
PE Nº 01/2023</v>
          </cell>
          <cell r="M441">
            <v>45690</v>
          </cell>
          <cell r="N441">
            <v>54801.05</v>
          </cell>
          <cell r="O441" t="str">
            <v>ENCERRADO</v>
          </cell>
        </row>
        <row r="442">
          <cell r="A442">
            <v>9040</v>
          </cell>
          <cell r="B442" t="str">
            <v>50900.000180/2024-30</v>
          </cell>
          <cell r="C442" t="str">
            <v>Prestação de serviço de administração do fornecimento, gerenciamento, controle e aquisição de combustíveis, utilizando cartão eletrônico (com chip), para os veículos da Companhia Docas do Ceará.</v>
          </cell>
          <cell r="D442" t="str">
            <v xml:space="preserve">2.290.070.000 ‐ TRANSPORTE </v>
          </cell>
          <cell r="E442" t="str">
            <v>7SERV GESTÃO DE BENEFÍCIOS – LTDA</v>
          </cell>
          <cell r="F442" t="str">
            <v>13.858.769/0001-97</v>
          </cell>
          <cell r="G442" t="str">
            <v>04/2024</v>
          </cell>
          <cell r="I442" t="str">
            <v>DIAFIN</v>
          </cell>
          <cell r="J442" t="str">
            <v>COADMI</v>
          </cell>
          <cell r="K442">
            <v>45324</v>
          </cell>
          <cell r="L442" t="str">
            <v xml:space="preserve">Lei 13.303/2016
arT. 29, XV
 Dispensa de Licitação  </v>
          </cell>
          <cell r="M442">
            <v>45535</v>
          </cell>
          <cell r="N442">
            <v>31596.39</v>
          </cell>
          <cell r="O442" t="str">
            <v>ENCERRADO</v>
          </cell>
        </row>
        <row r="443">
          <cell r="A443">
            <v>9050</v>
          </cell>
          <cell r="B443" t="str">
            <v>50900.001100/2023-82</v>
          </cell>
          <cell r="C443" t="str">
            <v>Execução dos serviços de coleta, análise do ar em ambientes climatizados de uso público e coletivo da CDC.</v>
          </cell>
          <cell r="D443" t="str">
            <v xml:space="preserve">2.205.900.000 - OUTROS SERVIÇOS DE TERCEIROS </v>
          </cell>
          <cell r="E443" t="str">
            <v>CENTRO DE BIOLOGIA EXPERIMENTAL OCEANUS LTDA</v>
          </cell>
          <cell r="F443" t="str">
            <v>28.383.198/0001-59</v>
          </cell>
          <cell r="G443" t="str">
            <v>05/2024</v>
          </cell>
          <cell r="I443" t="str">
            <v>DIRCOM</v>
          </cell>
          <cell r="J443" t="str">
            <v>CODSMS</v>
          </cell>
          <cell r="K443">
            <v>45352</v>
          </cell>
          <cell r="L443" t="str">
            <v xml:space="preserve">Lei 13.303/2016
art. 29, II
 Dispensa de Licitação  </v>
          </cell>
          <cell r="M443">
            <v>45730</v>
          </cell>
          <cell r="N443">
            <v>30000</v>
          </cell>
          <cell r="O443" t="str">
            <v>ENCERRADO</v>
          </cell>
        </row>
        <row r="444">
          <cell r="A444">
            <v>9051</v>
          </cell>
          <cell r="B444" t="str">
            <v>50900.001100/2023-82</v>
          </cell>
          <cell r="C444" t="str">
            <v>Execução dos serviços de coleta, análise do ar em ambientes climatizados de uso público e coletivo da CDC.</v>
          </cell>
          <cell r="D444" t="str">
            <v xml:space="preserve">2.205.900.000 - OUTROS SERVIÇOS DE TERCEIROS </v>
          </cell>
          <cell r="E444" t="str">
            <v>CENTRO DE BIOLOGIA EXPERIMENTAL OCEANUS LTDA</v>
          </cell>
          <cell r="F444" t="str">
            <v>28.383.198/0001-59</v>
          </cell>
          <cell r="G444" t="str">
            <v>05/2024</v>
          </cell>
          <cell r="H444" t="str">
            <v xml:space="preserve">1º ADITIVO DE CONTRATO 05/2024
</v>
          </cell>
          <cell r="I444" t="str">
            <v>DIRCOM</v>
          </cell>
          <cell r="J444" t="str">
            <v>CODSMS</v>
          </cell>
          <cell r="K444">
            <v>45730</v>
          </cell>
          <cell r="L444" t="str">
            <v xml:space="preserve">Lei 13.303/2016
art. 29, II
 Dispensa de Licitação  </v>
          </cell>
          <cell r="M444">
            <v>46095</v>
          </cell>
          <cell r="N444">
            <v>30000</v>
          </cell>
          <cell r="O444" t="str">
            <v>ENCERRADO</v>
          </cell>
        </row>
        <row r="445">
          <cell r="A445">
            <v>9060</v>
          </cell>
          <cell r="B445" t="str">
            <v>50900.001465/2023-15</v>
          </cell>
          <cell r="C445" t="str">
            <v>Contratação, de forma emergencial, para prestação de serviços de manutenção e suporte ao sistema de videomonitoramento (CFTV) da Companhia Docas do Ceará.</v>
          </cell>
          <cell r="D445" t="str">
            <v xml:space="preserve">2.205.900.000 - OUTROS SERVIÇOS DE TERCEIROS </v>
          </cell>
          <cell r="E445" t="str">
            <v>EAGLE SOLUÇÕES TECNOLÓGICAS LTDA</v>
          </cell>
          <cell r="F445" t="str">
            <v>20.794.976/0001-90</v>
          </cell>
          <cell r="G445" t="str">
            <v>06/2024</v>
          </cell>
          <cell r="I445" t="str">
            <v>DIEGEP</v>
          </cell>
          <cell r="J445" t="str">
            <v>CODTEI</v>
          </cell>
          <cell r="K445">
            <v>45350</v>
          </cell>
          <cell r="L445" t="str">
            <v xml:space="preserve">Lei 13.303/2016
arT. 29, XV
 Dispensa de Licitação  </v>
          </cell>
          <cell r="M445">
            <v>45727</v>
          </cell>
          <cell r="N445">
            <v>893120</v>
          </cell>
          <cell r="O445" t="str">
            <v>ENCERRADO</v>
          </cell>
        </row>
        <row r="446">
          <cell r="A446">
            <v>9070</v>
          </cell>
          <cell r="B446" t="str">
            <v>50900.000918/2023-88</v>
          </cell>
          <cell r="C446" t="str">
            <v>Prestação de Serviço Telefônico Fixo Comutado – STFC e de Serviço Móvel Pessoal - SMP com transmissão de dados a ser executado de forma contínua.</v>
          </cell>
          <cell r="D446" t="str">
            <v xml:space="preserve">2.290.040.000 - COMUNICAÇÕES </v>
          </cell>
          <cell r="E446" t="str">
            <v>TELEFÔNICA BRASIL S.A</v>
          </cell>
          <cell r="F446" t="str">
            <v>02.558.157/0001-62</v>
          </cell>
          <cell r="G446" t="str">
            <v>07/2024</v>
          </cell>
          <cell r="I446" t="str">
            <v>DIAFIN</v>
          </cell>
          <cell r="J446" t="str">
            <v>COADMI</v>
          </cell>
          <cell r="K446">
            <v>45365</v>
          </cell>
          <cell r="L446" t="str">
            <v xml:space="preserve">Lei 13.303/2016
art. 29, II
 Dispensa de Licitação  </v>
          </cell>
          <cell r="M446">
            <v>45738</v>
          </cell>
          <cell r="N446">
            <v>27846</v>
          </cell>
          <cell r="O446" t="str">
            <v>ENCERRADO</v>
          </cell>
        </row>
        <row r="447">
          <cell r="A447">
            <v>9080</v>
          </cell>
          <cell r="B447" t="str">
            <v>50900.000410/2023-80</v>
          </cell>
          <cell r="C447" t="str">
            <v>Contratação de empresa para execução de serviços de sinalização viária horizontal e de demarcação de contêineres, no Porto de Fortaleza.</v>
          </cell>
          <cell r="D447" t="str">
            <v xml:space="preserve">2.205.900.000 - OUTROS SERVIÇOS DE TERCEIROS </v>
          </cell>
          <cell r="E447" t="str">
            <v>WTEC CONSTRUCAO E ADMINISTRACAO DE SERVICOS LTDA</v>
          </cell>
          <cell r="F447" t="str">
            <v>19.213.093/0001-60</v>
          </cell>
          <cell r="G447" t="str">
            <v>08/2024</v>
          </cell>
          <cell r="I447" t="str">
            <v>DIEGEP</v>
          </cell>
          <cell r="J447" t="str">
            <v>CODINF</v>
          </cell>
          <cell r="K447">
            <v>45371</v>
          </cell>
          <cell r="L447" t="str">
            <v>Lei 13.303/2016
Pregão Eletrônico 
PE Nº    /2023</v>
          </cell>
          <cell r="M447">
            <v>45558</v>
          </cell>
          <cell r="N447">
            <v>501559.28</v>
          </cell>
          <cell r="O447" t="str">
            <v>ENCERRADO</v>
          </cell>
        </row>
        <row r="448">
          <cell r="A448">
            <v>9081</v>
          </cell>
          <cell r="B448" t="str">
            <v>50900.000410/2023-80</v>
          </cell>
          <cell r="C448" t="str">
            <v>Contratação de empresa para execução de serviços de sinalização viária horizontal e de demarcação de contêineres, no Porto de Fortaleza.</v>
          </cell>
          <cell r="D448" t="str">
            <v xml:space="preserve">2.205.900.000 - OUTROS SERVIÇOS DE TERCEIROS </v>
          </cell>
          <cell r="E448" t="str">
            <v>WTEC CONSTRUCAO E ADMINISTRACAO DE SERVICOS LTDA</v>
          </cell>
          <cell r="F448" t="str">
            <v>19.213.093/0001-60</v>
          </cell>
          <cell r="G448" t="str">
            <v>08/2024</v>
          </cell>
          <cell r="H448" t="str">
            <v xml:space="preserve">1º ADITIVO DE CONTRATO 08/2024
</v>
          </cell>
          <cell r="I448" t="str">
            <v>DIEGEP</v>
          </cell>
          <cell r="J448" t="str">
            <v>CODINF</v>
          </cell>
          <cell r="K448">
            <v>45377</v>
          </cell>
          <cell r="L448" t="str">
            <v>Lei 13.303/2016
Pregão Eletrônico 
PE Nº    /2023</v>
          </cell>
          <cell r="M448">
            <v>45923</v>
          </cell>
          <cell r="N448">
            <v>1833553.94</v>
          </cell>
          <cell r="O448" t="str">
            <v>ENCERRADO</v>
          </cell>
        </row>
        <row r="449">
          <cell r="A449">
            <v>9090</v>
          </cell>
          <cell r="B449" t="str">
            <v>50900.000933/2023-26</v>
          </cell>
          <cell r="C449" t="str">
            <v>Prestação do serviço de manutenção preventiva e corretiva das Balanças Rodoferroviárias da CDC</v>
          </cell>
          <cell r="D449" t="str">
            <v xml:space="preserve">2.205.900.000 - OUTROS SERVIÇOS DE TERCEIROS </v>
          </cell>
          <cell r="E449" t="str">
            <v>Toledo do Brasil Indústria de Balanças Ltda</v>
          </cell>
          <cell r="F449" t="str">
            <v>59.704.510/0001-92</v>
          </cell>
          <cell r="G449" t="str">
            <v>09/2024</v>
          </cell>
          <cell r="I449" t="str">
            <v>DIEGEP</v>
          </cell>
          <cell r="J449" t="str">
            <v>CODMAN</v>
          </cell>
          <cell r="K449">
            <v>45402</v>
          </cell>
          <cell r="L449" t="str">
            <v xml:space="preserve">Lei 13.303/2016
art. 29, I
 Dispensa de Licitação  </v>
          </cell>
          <cell r="M449">
            <v>45742</v>
          </cell>
          <cell r="N449">
            <v>55868</v>
          </cell>
          <cell r="O449" t="str">
            <v>ENCERRADO</v>
          </cell>
        </row>
        <row r="450">
          <cell r="A450">
            <v>9100</v>
          </cell>
          <cell r="B450" t="str">
            <v>50900.000590/2023-08</v>
          </cell>
          <cell r="C450" t="str">
            <v>Aquisição de roçadeira de grama e mato.</v>
          </cell>
          <cell r="D450" t="str">
            <v>26.122.0035.4101.0023 - MANUTENÇÃO E ADEQUAÇÃO DE BENS  MÓVEIS</v>
          </cell>
          <cell r="E450" t="str">
            <v>J.E. DA SILVA SERVIÇOS ME</v>
          </cell>
          <cell r="F450" t="str">
            <v>09.317.360/0001-96</v>
          </cell>
          <cell r="G450" t="str">
            <v>10/2024</v>
          </cell>
          <cell r="I450" t="str">
            <v>DIAFIN</v>
          </cell>
          <cell r="J450" t="str">
            <v>COADMI</v>
          </cell>
          <cell r="K450">
            <v>45377</v>
          </cell>
          <cell r="L450" t="str">
            <v xml:space="preserve">Lei 13.303/2016
art. 29, II
 Dispensa de Licitação  </v>
          </cell>
          <cell r="M450">
            <v>45742</v>
          </cell>
          <cell r="N450">
            <v>3400</v>
          </cell>
          <cell r="O450" t="str">
            <v>ENCERRADO</v>
          </cell>
        </row>
        <row r="451">
          <cell r="A451">
            <v>9110</v>
          </cell>
          <cell r="B451" t="str">
            <v>50900.000590/2023-08</v>
          </cell>
          <cell r="C451" t="str">
            <v>Aquisição de bebedouros</v>
          </cell>
          <cell r="D451" t="str">
            <v>26.122.0035.4101.0023 - MANUTENÇÃO E ADEQUAÇÃO DE BENS  MÓVEIS</v>
          </cell>
          <cell r="E451" t="str">
            <v>YRLEI BARBOSA DA SILVA LTDA</v>
          </cell>
          <cell r="F451" t="str">
            <v>45.149.571/0001-20</v>
          </cell>
          <cell r="G451" t="str">
            <v>11/2024</v>
          </cell>
          <cell r="I451" t="str">
            <v>DIAFIN</v>
          </cell>
          <cell r="J451" t="str">
            <v>COADMI</v>
          </cell>
          <cell r="K451">
            <v>45370</v>
          </cell>
          <cell r="L451" t="str">
            <v xml:space="preserve">Lei 13.303/2016
art. 29, II
 Dispensa de Licitação  </v>
          </cell>
          <cell r="M451">
            <v>45737</v>
          </cell>
          <cell r="N451">
            <v>16500</v>
          </cell>
          <cell r="O451" t="str">
            <v>ENCERRADO</v>
          </cell>
        </row>
        <row r="452">
          <cell r="A452">
            <v>9120</v>
          </cell>
          <cell r="B452" t="str">
            <v>50900.001146/2023-00</v>
          </cell>
          <cell r="C452" t="str">
            <v>Aquisição de etilômetros para a utilização em ações integradas de fiscalização da Guarda Portuária no acesso ao Porto de Fortaleza</v>
          </cell>
          <cell r="D452" t="str">
            <v>26.122.0035.4101.0023 - MANUTENÇÃO E ADEQUAÇÃO DE BENS  MÓVEIS</v>
          </cell>
          <cell r="E452" t="str">
            <v>Elec Indústria e Comércio de Equipamentos de Medição LTDA</v>
          </cell>
          <cell r="F452" t="str">
            <v>07.791.107.0001/44</v>
          </cell>
          <cell r="G452" t="str">
            <v>12/2024</v>
          </cell>
          <cell r="I452" t="str">
            <v>DIEGEP</v>
          </cell>
          <cell r="J452" t="str">
            <v>CODINF</v>
          </cell>
          <cell r="K452">
            <v>45394</v>
          </cell>
          <cell r="L452" t="str">
            <v xml:space="preserve">Lei 13.303/2016
arT. 29, II
 Dispensa de Licitação </v>
          </cell>
          <cell r="M452">
            <v>45465</v>
          </cell>
          <cell r="N452">
            <v>56000</v>
          </cell>
          <cell r="O452" t="str">
            <v>ENCERRADO</v>
          </cell>
        </row>
        <row r="453">
          <cell r="A453">
            <v>9130</v>
          </cell>
          <cell r="B453" t="str">
            <v>50900.000445/2023-19</v>
          </cell>
          <cell r="C453" t="str">
            <v>Registro de Preços para aquisição de equipamentos de informática e eletrônicos para a Companhia Docas do Ceará - CDC (Item 14)</v>
          </cell>
          <cell r="D453" t="str">
            <v>26.126.0035.4103.0023 - MANUTENÇÃO E ADEQUAÇÃO DE ATIVOS DE INFORMÁTICA, INFORMAÇÃO E TELEPROCESSAMENTO.</v>
          </cell>
          <cell r="E453" t="str">
            <v>MICROTÉCNICA INFORMÁTICA LTDA.</v>
          </cell>
          <cell r="F453" t="str">
            <v>01.590.728/0009-30</v>
          </cell>
          <cell r="G453" t="str">
            <v>13/2024</v>
          </cell>
          <cell r="I453" t="str">
            <v>DIEGEP</v>
          </cell>
          <cell r="J453" t="str">
            <v>CODTEI</v>
          </cell>
          <cell r="K453">
            <v>45379</v>
          </cell>
          <cell r="L453" t="str">
            <v>Lei 13.303/2016
Pregão Eletrônico 
PE Nº 037/2022</v>
          </cell>
          <cell r="M453">
            <v>45751</v>
          </cell>
          <cell r="N453">
            <v>23643.81</v>
          </cell>
          <cell r="O453" t="str">
            <v>ENCERRADO</v>
          </cell>
        </row>
        <row r="454">
          <cell r="A454">
            <v>9140</v>
          </cell>
          <cell r="B454" t="str">
            <v>50900.000442/2023-85</v>
          </cell>
          <cell r="C454" t="str">
            <v>Registro de Preços para aquisição de equipamentos de informática e eletrônicos para a Companhia Docas do Ceará - CDC (Item 01 e 07)</v>
          </cell>
          <cell r="D454" t="str">
            <v>26.126.0035.4103.0023 - MANUTENÇÃO E ADEQUAÇÃO DE ATIVOS DE INFORMÁTICA, INFORMAÇÃO E TELEPROCESSAMENTO.</v>
          </cell>
          <cell r="E454" t="str">
            <v>DATEN TECNOLOGIA LTDA</v>
          </cell>
          <cell r="F454" t="str">
            <v>04.602.789/0001-01</v>
          </cell>
          <cell r="G454" t="str">
            <v>14/2024</v>
          </cell>
          <cell r="I454" t="str">
            <v>DIEGEP</v>
          </cell>
          <cell r="J454" t="str">
            <v>CODTEI</v>
          </cell>
          <cell r="K454">
            <v>45383</v>
          </cell>
          <cell r="L454" t="str">
            <v>Lei 13.303/2016
Pregão Eletrônico 
PE Nº 037/2023</v>
          </cell>
          <cell r="M454">
            <v>45751</v>
          </cell>
          <cell r="N454">
            <v>22369.439999999999</v>
          </cell>
          <cell r="O454" t="str">
            <v>ENCERRADO</v>
          </cell>
        </row>
        <row r="455">
          <cell r="A455">
            <v>9150</v>
          </cell>
          <cell r="B455" t="str">
            <v>50900.000180/2024-30</v>
          </cell>
          <cell r="C455" t="str">
            <v>Prestação de serviço de administração do fornecimento, gerenciamento, controle e aquisição de combustíveis, utilizando cartão eletrônico (com chip), para os veículos da Companhia Docas do Ceará.</v>
          </cell>
          <cell r="D455" t="str">
            <v xml:space="preserve">2.290.070.000 ‐ TRANSPORTE </v>
          </cell>
          <cell r="E455" t="str">
            <v>7SERV GESTÃO DE BENEFÍCIOS – LTDA</v>
          </cell>
          <cell r="F455" t="str">
            <v>13.858.769/0001-97</v>
          </cell>
          <cell r="G455" t="str">
            <v>15/2024</v>
          </cell>
          <cell r="I455" t="str">
            <v>DIAFIN</v>
          </cell>
          <cell r="J455" t="str">
            <v>COADMI</v>
          </cell>
          <cell r="K455">
            <v>45400</v>
          </cell>
          <cell r="L455" t="str">
            <v xml:space="preserve">Lei 13.303/2016
arT. 29, II
 Dispensa de Licitação </v>
          </cell>
          <cell r="M455">
            <v>45535</v>
          </cell>
          <cell r="N455">
            <v>16826.830000000002</v>
          </cell>
          <cell r="O455" t="str">
            <v>ENCERRADO</v>
          </cell>
        </row>
        <row r="456">
          <cell r="A456">
            <v>9160</v>
          </cell>
          <cell r="B456" t="str">
            <v>50900.000214/2024-96</v>
          </cell>
          <cell r="C456" t="str">
            <v>Contratação de consultoria para elaboração e consolidação do cronograma de execução do Plano da Agenda ESG 2024-2025 para a CDC</v>
          </cell>
          <cell r="D456" t="str">
            <v xml:space="preserve">2.205.020.000 ‐ CONSULTORIA </v>
          </cell>
          <cell r="E456" t="str">
            <v>Open Energy-Soluções em Energia Renovável LTDA</v>
          </cell>
          <cell r="F456" t="str">
            <v>35.810.434/0001-31</v>
          </cell>
          <cell r="G456" t="str">
            <v>16/2024</v>
          </cell>
          <cell r="I456" t="str">
            <v>DIRCOM</v>
          </cell>
          <cell r="J456" t="str">
            <v>CODSMS</v>
          </cell>
          <cell r="K456">
            <v>45400</v>
          </cell>
          <cell r="L456" t="str">
            <v xml:space="preserve">Lei 13.303/2016
arT. 29, II
 Dispensa de Licitação </v>
          </cell>
          <cell r="M456">
            <v>45465</v>
          </cell>
          <cell r="N456">
            <v>54896.13</v>
          </cell>
          <cell r="O456" t="str">
            <v>ENCERRADO</v>
          </cell>
        </row>
        <row r="457">
          <cell r="A457">
            <v>9170</v>
          </cell>
          <cell r="B457" t="str">
            <v>50900.000924/2023-35</v>
          </cell>
          <cell r="C457" t="str">
            <v>Prestação de serviços de informativos de publicações em Diários da Justiça</v>
          </cell>
          <cell r="D457" t="str">
            <v xml:space="preserve">2.205.900.000 - OUTROS SERVIÇOS DE TERCEIROS </v>
          </cell>
          <cell r="E457" t="str">
            <v>WEBJUR PROCESSAMENTO DE DADOS LTDA</v>
          </cell>
          <cell r="F457" t="str">
            <v>09.400.465/0001-04</v>
          </cell>
          <cell r="G457" t="str">
            <v>17/2024</v>
          </cell>
          <cell r="I457" t="str">
            <v>DIRPRE</v>
          </cell>
          <cell r="J457" t="str">
            <v>CODJUR</v>
          </cell>
          <cell r="K457">
            <v>45399</v>
          </cell>
          <cell r="L457" t="str">
            <v xml:space="preserve">Lei 13.303/2016
arT. 29, II
 Dispensa de Licitação </v>
          </cell>
          <cell r="M457">
            <v>45798</v>
          </cell>
          <cell r="N457">
            <v>1300</v>
          </cell>
          <cell r="O457" t="str">
            <v>ENCERRADO</v>
          </cell>
        </row>
        <row r="458">
          <cell r="A458">
            <v>9171</v>
          </cell>
          <cell r="B458" t="str">
            <v>50900.000924/2023-35</v>
          </cell>
          <cell r="C458" t="str">
            <v>Prestação de serviços de informativos de publicações em Diários da Justiça</v>
          </cell>
          <cell r="D458" t="str">
            <v xml:space="preserve">2.205.900.000 - OUTROS SERVIÇOS DE TERCEIROS </v>
          </cell>
          <cell r="E458" t="str">
            <v>WEBJUR PROCESSAMENTO DE DADOS LTDA</v>
          </cell>
          <cell r="F458" t="str">
            <v>09.400.465/0001-04</v>
          </cell>
          <cell r="G458" t="str">
            <v>17/2024</v>
          </cell>
          <cell r="H458" t="str">
            <v xml:space="preserve">1º ADITIVO DE CONTRATO 17/2024
</v>
          </cell>
          <cell r="I458" t="str">
            <v>DIRPRE</v>
          </cell>
          <cell r="J458" t="str">
            <v>CODJUR</v>
          </cell>
          <cell r="K458">
            <v>45798</v>
          </cell>
          <cell r="L458" t="str">
            <v xml:space="preserve">Lei 13.303/2016
arT. 29, II
 Dispensa de Licitação </v>
          </cell>
          <cell r="M458">
            <v>46163</v>
          </cell>
          <cell r="N458">
            <v>1350</v>
          </cell>
          <cell r="O458" t="str">
            <v>EM EXECUÇÃO</v>
          </cell>
        </row>
        <row r="459">
          <cell r="A459">
            <v>9180</v>
          </cell>
          <cell r="B459" t="str">
            <v>50900.000859/2023-48</v>
          </cell>
          <cell r="C459" t="str">
            <v>Contratação de seguro de vida para integrantes do quadro da CDC</v>
          </cell>
          <cell r="D459" t="str">
            <v xml:space="preserve">2.201.039.000 ‐ OUTROS BENEFICIOS </v>
          </cell>
          <cell r="E459" t="str">
            <v xml:space="preserve">SEGURO SURA S/A </v>
          </cell>
          <cell r="F459" t="str">
            <v>33.065.699/0001-27</v>
          </cell>
          <cell r="G459" t="str">
            <v>18/2024</v>
          </cell>
          <cell r="I459" t="str">
            <v>DIAFIN</v>
          </cell>
          <cell r="J459" t="str">
            <v>CODREH</v>
          </cell>
          <cell r="K459">
            <v>45399</v>
          </cell>
          <cell r="L459" t="str">
            <v>Lei 13.303/2016
Pregão Eletrônico 
PE Nº 017/2022</v>
          </cell>
          <cell r="M459">
            <v>45773</v>
          </cell>
          <cell r="N459">
            <v>86771.520000000004</v>
          </cell>
          <cell r="O459" t="str">
            <v>ENCERRADO</v>
          </cell>
        </row>
        <row r="460">
          <cell r="A460">
            <v>9181</v>
          </cell>
          <cell r="B460" t="str">
            <v>50900.000859/2023-48</v>
          </cell>
          <cell r="C460" t="str">
            <v>Contratação de seguro de vida para integrantes do quadro da CDC</v>
          </cell>
          <cell r="D460" t="str">
            <v xml:space="preserve">2.201.039.000 ‐ OUTROS BENEFICIOS </v>
          </cell>
          <cell r="E460" t="str">
            <v xml:space="preserve">SEGURO SURA S/A </v>
          </cell>
          <cell r="F460" t="str">
            <v>33.065.699/0001-27</v>
          </cell>
          <cell r="G460" t="str">
            <v>18/2024</v>
          </cell>
          <cell r="H460" t="str">
            <v xml:space="preserve">1º ADITIVO DE CONTRATO 18/2024
</v>
          </cell>
          <cell r="I460" t="str">
            <v>DIAFIN</v>
          </cell>
          <cell r="J460" t="str">
            <v>CODREH</v>
          </cell>
          <cell r="K460">
            <v>45762</v>
          </cell>
          <cell r="L460" t="str">
            <v>Lei 13.303/2016
Pregão Eletrônico 
PE Nº 017/2022</v>
          </cell>
          <cell r="M460">
            <v>46142</v>
          </cell>
          <cell r="N460">
            <v>86771.520000000004</v>
          </cell>
          <cell r="O460" t="str">
            <v>ENCERRADO</v>
          </cell>
        </row>
        <row r="461">
          <cell r="A461">
            <v>9182</v>
          </cell>
          <cell r="B461" t="str">
            <v>50900.000859/2023-48</v>
          </cell>
          <cell r="C461" t="str">
            <v>Contratação de seguro de vida para integrantes do quadro da CDC</v>
          </cell>
          <cell r="D461" t="str">
            <v xml:space="preserve">2.201.039.000 ‐ OUTROS BENEFICIOS </v>
          </cell>
          <cell r="E461" t="str">
            <v xml:space="preserve">SEGURO SURA S/A </v>
          </cell>
          <cell r="F461" t="str">
            <v>33.065.699/0001-27</v>
          </cell>
          <cell r="G461" t="str">
            <v>18/2024</v>
          </cell>
          <cell r="H461" t="str">
            <v xml:space="preserve">2º ADITIVO DE CONTRATO 18/2024
</v>
          </cell>
          <cell r="I461" t="str">
            <v>DIAFIN</v>
          </cell>
          <cell r="J461" t="str">
            <v>CODREH</v>
          </cell>
          <cell r="K461">
            <v>46142</v>
          </cell>
          <cell r="L461" t="str">
            <v>Lei 13.303/2016
Pregão Eletrônico 
PE Nº 017/2022</v>
          </cell>
          <cell r="M461">
            <v>46507</v>
          </cell>
          <cell r="N461">
            <v>107368.8</v>
          </cell>
          <cell r="O461" t="str">
            <v>EM EXECUÇÃO</v>
          </cell>
        </row>
        <row r="462">
          <cell r="A462">
            <v>9190</v>
          </cell>
          <cell r="B462" t="str">
            <v>50900.001021/2021-18</v>
          </cell>
          <cell r="C462" t="str">
            <v>Aquisição e instalação de aparelhos ar condicionados, com instalação, para atender as necessidades da Companhia Docas do Ceará – CDC (LOTES 02 e 04), nos termos do Edital do Pregão Eletrônico nº 01/2023 e seus anexos</v>
          </cell>
          <cell r="D462" t="str">
            <v>26.122.0035.4101.0023 - MANUTENÇÃO E ADEQUAÇÃO DE BENS  MÓVEIS</v>
          </cell>
          <cell r="E462" t="str">
            <v>Gelar Refrigeração Comercial</v>
          </cell>
          <cell r="F462" t="str">
            <v>11.805.967/0001-67</v>
          </cell>
          <cell r="G462" t="str">
            <v>19/2024</v>
          </cell>
          <cell r="I462" t="str">
            <v>DIEGEP</v>
          </cell>
          <cell r="J462" t="str">
            <v>DIEGEP</v>
          </cell>
          <cell r="K462">
            <v>45400</v>
          </cell>
          <cell r="L462" t="str">
            <v>Lei 13.303/2016
Pregão Eletrônico 
PE Nº 01/2023
Ata - 05/2023</v>
          </cell>
          <cell r="M462">
            <v>45779</v>
          </cell>
          <cell r="N462">
            <v>82082.100000000006</v>
          </cell>
          <cell r="O462" t="str">
            <v>ENCERRADO</v>
          </cell>
        </row>
        <row r="463">
          <cell r="A463">
            <v>9200</v>
          </cell>
          <cell r="B463" t="str">
            <v>50900.000355/2024-17</v>
          </cell>
          <cell r="C463" t="str">
            <v>Contratação de entidade especializada para organizar, executar e supervisionar o Curso de Formação Profissional dos candidatos classificados para provimento de cargo de Guarda Portuário da Companhia Docas do Ceará.</v>
          </cell>
          <cell r="D463" t="str">
            <v>2.201.079.000- TREINAMENTO OUTROS ÁRESA DE FORMAÇÃO</v>
          </cell>
          <cell r="E463" t="str">
            <v>Fundação Edson Queiroz</v>
          </cell>
          <cell r="F463" t="str">
            <v>07.373.434/0001-86</v>
          </cell>
          <cell r="G463" t="str">
            <v>20/2024</v>
          </cell>
          <cell r="I463" t="str">
            <v>DIRPRE</v>
          </cell>
          <cell r="J463" t="str">
            <v xml:space="preserve">CODGUA </v>
          </cell>
          <cell r="K463">
            <v>45394</v>
          </cell>
          <cell r="L463" t="str">
            <v xml:space="preserve">Lei 13.303/2016
arT. 29, VII
 Dispensa de Licitação </v>
          </cell>
          <cell r="M463">
            <v>45454</v>
          </cell>
          <cell r="N463">
            <v>138525.29999999999</v>
          </cell>
          <cell r="O463" t="str">
            <v>ENCERRADO</v>
          </cell>
        </row>
        <row r="464">
          <cell r="A464">
            <v>9210</v>
          </cell>
          <cell r="B464" t="str">
            <v>50900.000376/2024-24</v>
          </cell>
          <cell r="C464" t="str">
            <v>Contratação de consultoria para elaboração de Projeto Executivo, objetivando a contratação de energia no mercado livre, a partir de fonte(s) renovável(is)</v>
          </cell>
          <cell r="D464" t="str">
            <v xml:space="preserve">2.205.900.000 - OUTROS SERVIÇOS DE TERCEIROS </v>
          </cell>
          <cell r="E464" t="str">
            <v>Atta Energias Ltda</v>
          </cell>
          <cell r="F464" t="str">
            <v>28.650.589/0001-92</v>
          </cell>
          <cell r="G464" t="str">
            <v>21/2024</v>
          </cell>
          <cell r="I464" t="str">
            <v>DIEGEP</v>
          </cell>
          <cell r="J464" t="str">
            <v>CODINF</v>
          </cell>
          <cell r="K464">
            <v>45415</v>
          </cell>
          <cell r="L464" t="str">
            <v xml:space="preserve">Lei 13.303/2016
arT. 29, II
 Dispensa de Licitação </v>
          </cell>
          <cell r="M464">
            <v>45574</v>
          </cell>
          <cell r="N464">
            <v>32305.66</v>
          </cell>
          <cell r="O464" t="str">
            <v>ENCERRADO</v>
          </cell>
        </row>
        <row r="465">
          <cell r="A465">
            <v>9220</v>
          </cell>
          <cell r="B465" t="str">
            <v>50900.001617/2023-71</v>
          </cell>
          <cell r="C465" t="str">
            <v>Participação da CDC, como expositor, na Feira e Seminário do Agro Nordeste - PEC Nordeste 2024</v>
          </cell>
          <cell r="D465" t="str">
            <v>2.205.050.200 - PUBLICIDADE MERCADOLÓGICA</v>
          </cell>
          <cell r="E465" t="str">
            <v>PROMOEXPO PROMOÇÃO E MONTAGEM DE EVENTOS LTDA</v>
          </cell>
          <cell r="F465" t="str">
            <v>07.137.874/0001-34</v>
          </cell>
          <cell r="G465" t="str">
            <v>22/2024</v>
          </cell>
          <cell r="I465" t="str">
            <v>DIRCOM</v>
          </cell>
          <cell r="J465" t="str">
            <v>CODMAK</v>
          </cell>
          <cell r="K465">
            <v>45450</v>
          </cell>
          <cell r="L465" t="str">
            <v xml:space="preserve">Lei 13.303/2016
art. 30
 Dispensa de Licitação  </v>
          </cell>
          <cell r="M465">
            <v>45479</v>
          </cell>
          <cell r="N465">
            <v>11950</v>
          </cell>
          <cell r="O465" t="str">
            <v>ENCERRADO</v>
          </cell>
        </row>
        <row r="466">
          <cell r="A466">
            <v>9230</v>
          </cell>
          <cell r="B466" t="str">
            <v>50900.000333/2023-68</v>
          </cell>
          <cell r="C466" t="str">
            <v>Contratação de auditoria ambiental externa do Sistema de Gestão Ambiental – SGA da Companhia Docas do Ceará</v>
          </cell>
          <cell r="D466" t="str">
            <v xml:space="preserve">2.205.900.000 - OUTROS SERVIÇOS DE TERCEIROS </v>
          </cell>
          <cell r="E466" t="str">
            <v>JJR Consultoria Ambiental Ltda</v>
          </cell>
          <cell r="F466" t="str">
            <v>24.688.956/0001-96</v>
          </cell>
          <cell r="G466" t="str">
            <v>23/2024</v>
          </cell>
          <cell r="I466" t="str">
            <v xml:space="preserve">DIRCOM </v>
          </cell>
          <cell r="J466" t="str">
            <v>CODSMS</v>
          </cell>
          <cell r="K466">
            <v>45461</v>
          </cell>
          <cell r="L466" t="str">
            <v xml:space="preserve">Lei 13.303/2016
arT. 29, II
 Dispensa de Licitação </v>
          </cell>
          <cell r="M466">
            <v>45531</v>
          </cell>
          <cell r="N466">
            <v>15000</v>
          </cell>
          <cell r="O466" t="str">
            <v>ENCERRADO</v>
          </cell>
        </row>
        <row r="467">
          <cell r="A467">
            <v>9231</v>
          </cell>
          <cell r="B467" t="str">
            <v>50900.000333/2023-68</v>
          </cell>
          <cell r="C467" t="str">
            <v>Contratação de auditoria ambiental externa do Sistema de Gestão Ambiental – SGA da Companhia Docas do Ceará</v>
          </cell>
          <cell r="D467" t="str">
            <v xml:space="preserve">2.205.900.000 - OUTROS SERVIÇOS DE TERCEIROS </v>
          </cell>
          <cell r="E467" t="str">
            <v>JJR Consultoria Ambiental Ltda</v>
          </cell>
          <cell r="F467" t="str">
            <v>24.688.956/0001-96</v>
          </cell>
          <cell r="G467" t="str">
            <v>23/2024</v>
          </cell>
          <cell r="H467" t="str">
            <v xml:space="preserve">1º ADITIVO DE CONTRATO 23/2024
</v>
          </cell>
          <cell r="I467" t="str">
            <v xml:space="preserve">DIRCOM </v>
          </cell>
          <cell r="J467" t="str">
            <v>CODSMS</v>
          </cell>
          <cell r="K467">
            <v>45558</v>
          </cell>
          <cell r="L467" t="str">
            <v xml:space="preserve">Lei 13.303/2016
arT. 29, II
 Dispensa de Licitação </v>
          </cell>
          <cell r="M467">
            <v>45600</v>
          </cell>
          <cell r="N467">
            <v>15000</v>
          </cell>
          <cell r="O467" t="str">
            <v>ENCERRADO</v>
          </cell>
        </row>
        <row r="468">
          <cell r="A468">
            <v>9240</v>
          </cell>
          <cell r="B468" t="str">
            <v>50900.000100/2024-46</v>
          </cell>
          <cell r="C468" t="str">
            <v>Aquisição de botijão de gás liquefeito de petróleo de 13kg</v>
          </cell>
          <cell r="D468" t="str">
            <v xml:space="preserve">2.204.039.000 - DEMAIS </v>
          </cell>
          <cell r="E468" t="str">
            <v>FRANÇA PINTO &amp; CIA LTDA</v>
          </cell>
          <cell r="F468" t="str">
            <v>15.589.293/0001-61</v>
          </cell>
          <cell r="G468" t="str">
            <v>24/2024</v>
          </cell>
          <cell r="I468" t="str">
            <v>DIAFIN</v>
          </cell>
          <cell r="J468" t="str">
            <v>COADMI</v>
          </cell>
          <cell r="K468">
            <v>45476</v>
          </cell>
          <cell r="L468" t="str">
            <v xml:space="preserve">Lei 13.303/2016
arT. 29, II
 Dispensa de Licitação </v>
          </cell>
          <cell r="M468">
            <v>45993</v>
          </cell>
          <cell r="N468">
            <v>4200</v>
          </cell>
          <cell r="O468" t="str">
            <v>ENCERRADO</v>
          </cell>
        </row>
        <row r="469">
          <cell r="A469">
            <v>9241</v>
          </cell>
          <cell r="B469" t="str">
            <v>50900.000100/2024-46</v>
          </cell>
          <cell r="C469" t="str">
            <v>Aquisição de botijão de gás liquefeito de petróleo de 13kg</v>
          </cell>
          <cell r="D469" t="str">
            <v xml:space="preserve">2.204.039.000 - DEMAIS </v>
          </cell>
          <cell r="E469" t="str">
            <v>FRANÇA PINTO &amp; CIA LTDA</v>
          </cell>
          <cell r="F469" t="str">
            <v>15.589.293/0001-61</v>
          </cell>
          <cell r="G469" t="str">
            <v>24/2024</v>
          </cell>
          <cell r="H469" t="str">
            <v xml:space="preserve">1º ADITIVO DE CONTRATO 23/2024
</v>
          </cell>
          <cell r="I469" t="str">
            <v>DIAFIN</v>
          </cell>
          <cell r="J469" t="str">
            <v>COADMI</v>
          </cell>
          <cell r="K469">
            <v>45993</v>
          </cell>
          <cell r="L469" t="str">
            <v xml:space="preserve">Lei 13.303/2016
arT. 29, II
 Dispensa de Licitação </v>
          </cell>
          <cell r="M469">
            <v>46358</v>
          </cell>
          <cell r="N469">
            <v>4200</v>
          </cell>
          <cell r="O469" t="str">
            <v>EM EXECUÇÃO</v>
          </cell>
        </row>
        <row r="470">
          <cell r="A470">
            <v>9250</v>
          </cell>
          <cell r="B470" t="str">
            <v>50900.000516/2024-64</v>
          </cell>
          <cell r="C470" t="str">
            <v>Contratação do "Programa de Desenvolvimento de Líderes (PDL)", nos conceitos de liderança com foco em Gestão Estratégica para Resultados</v>
          </cell>
          <cell r="D470" t="str">
            <v xml:space="preserve">2.201.079.000 ‐ TREINAMENTO OUTRAS ÁREAS DE FORMAÇÃO </v>
          </cell>
          <cell r="E470" t="str">
            <v>Instituto Euvaldo Lodi Núcleo do Ceará</v>
          </cell>
          <cell r="F470" t="str">
            <v>07.084.577/0001-78</v>
          </cell>
          <cell r="G470" t="str">
            <v>25/2024</v>
          </cell>
          <cell r="I470" t="str">
            <v>DIRPRE</v>
          </cell>
          <cell r="J470" t="str">
            <v xml:space="preserve">CODPLA </v>
          </cell>
          <cell r="K470">
            <v>45462</v>
          </cell>
          <cell r="L470" t="str">
            <v xml:space="preserve">Lei 13.303/2016
art. 30
 Dispensa de Licitação  </v>
          </cell>
          <cell r="M470">
            <v>45468</v>
          </cell>
          <cell r="N470">
            <v>58300</v>
          </cell>
          <cell r="O470" t="str">
            <v>ENCERRADO</v>
          </cell>
        </row>
        <row r="471">
          <cell r="A471">
            <v>9260</v>
          </cell>
          <cell r="B471" t="str">
            <v>50900.000455/2024-35</v>
          </cell>
          <cell r="C471" t="str">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v>
          </cell>
          <cell r="D471" t="str">
            <v xml:space="preserve">2.205.900.000 - OUTROS SERVIÇOS DE TERCEIROS </v>
          </cell>
          <cell r="E471" t="str">
            <v>Multicloud Digital LTDA</v>
          </cell>
          <cell r="F471" t="str">
            <v>38.410.286/0001-56</v>
          </cell>
          <cell r="G471" t="str">
            <v>26/2024</v>
          </cell>
          <cell r="I471" t="str">
            <v>DIEGEP</v>
          </cell>
          <cell r="J471" t="str">
            <v xml:space="preserve">CODTEI </v>
          </cell>
          <cell r="K471">
            <v>45453</v>
          </cell>
          <cell r="L471" t="str">
            <v xml:space="preserve">Lei 13.303/2016
arT. 29, XV
 Dispensa de Licitação </v>
          </cell>
          <cell r="M471">
            <v>45636</v>
          </cell>
          <cell r="N471">
            <v>717503.78</v>
          </cell>
          <cell r="O471" t="str">
            <v>ENCERRADO</v>
          </cell>
        </row>
        <row r="472">
          <cell r="A472">
            <v>9270</v>
          </cell>
          <cell r="B472" t="str">
            <v>50900.000664/2024-89</v>
          </cell>
          <cell r="C472" t="str">
            <v>Aquisição de Smart TV QLED, 98’’ Google TV Ultra HD 4k Comando de voz 120Hz HDR10 com suporte, para a Companhia Docas do Ceará</v>
          </cell>
          <cell r="D472" t="str">
            <v>26.126.0035.4103.0023 - MANUTENÇÃO E ADEQUAÇÃO DE ATIVOS DE INFORMÁTICA, INFORMAÇÃO E TELEPROCESSAMENTO.</v>
          </cell>
          <cell r="E472" t="str">
            <v>R.G.J. LIMA</v>
          </cell>
          <cell r="F472" t="str">
            <v>41.345.916/0001-60</v>
          </cell>
          <cell r="G472" t="str">
            <v>27/2024</v>
          </cell>
          <cell r="I472" t="str">
            <v>DIRPRE</v>
          </cell>
          <cell r="J472" t="str">
            <v>GABPRE</v>
          </cell>
          <cell r="K472">
            <v>45454</v>
          </cell>
          <cell r="L472" t="str">
            <v xml:space="preserve">Lei 13.303/2016
arT. 29, II
 Dispensa de Licitação </v>
          </cell>
          <cell r="M472">
            <v>45502</v>
          </cell>
          <cell r="N472">
            <v>32900.800000000003</v>
          </cell>
          <cell r="O472" t="str">
            <v>ENCERRADO</v>
          </cell>
        </row>
        <row r="473">
          <cell r="A473">
            <v>9280</v>
          </cell>
          <cell r="B473" t="str">
            <v>50900.000111/2024-26</v>
          </cell>
          <cell r="C473" t="str">
            <v>Prestação do serviço contínuo de desenvolvimento de atividades conjuntas para operacionalização de estágios dos cursos de educação superior, de ensino médio, de educação profissional de nível médio da Companhia Docas do Ceará.</v>
          </cell>
          <cell r="E473" t="str">
            <v>Centro de Integração Empresa Escola - CIEE.</v>
          </cell>
          <cell r="F473" t="str">
            <v>61.600.839/0001-55</v>
          </cell>
          <cell r="G473" t="str">
            <v>28/2024</v>
          </cell>
          <cell r="K473">
            <v>45470</v>
          </cell>
          <cell r="L473" t="str">
            <v xml:space="preserve">Lei 13.303/2016
arT. 29, VII
 Dispensa de Licitação </v>
          </cell>
          <cell r="M473">
            <v>45835</v>
          </cell>
          <cell r="N473">
            <v>13356</v>
          </cell>
          <cell r="O473" t="str">
            <v>ENCERRADO</v>
          </cell>
        </row>
        <row r="474">
          <cell r="A474">
            <v>9281</v>
          </cell>
          <cell r="B474" t="str">
            <v>50900.000111/2024-26</v>
          </cell>
          <cell r="C474" t="str">
            <v>Prestação do serviço contínuo de desenvolvimento de atividades conjuntas para operacionalização de estágios dos cursos de educação superior, de ensino médio, de educação profissional de nível médio da Companhia Docas do Ceará.</v>
          </cell>
          <cell r="E474" t="str">
            <v>Centro de Integração Empresa Escola - CIEE.</v>
          </cell>
          <cell r="F474" t="str">
            <v>61.600.839/0001-55</v>
          </cell>
          <cell r="G474" t="str">
            <v>28/2024</v>
          </cell>
          <cell r="H474" t="str">
            <v xml:space="preserve">1º ADITIVO DE CONTRATO 28/2024
</v>
          </cell>
          <cell r="K474">
            <v>45621</v>
          </cell>
          <cell r="L474" t="str">
            <v xml:space="preserve">Lei 13.303/2016
arT. 29, VII
 Dispensa de Licitação </v>
          </cell>
          <cell r="M474">
            <v>45835</v>
          </cell>
          <cell r="N474">
            <v>13356</v>
          </cell>
          <cell r="O474" t="str">
            <v>ENCERRADO</v>
          </cell>
        </row>
        <row r="475">
          <cell r="A475">
            <v>9290</v>
          </cell>
          <cell r="B475" t="str">
            <v>50900.000825/2024-34</v>
          </cell>
          <cell r="C475" t="str">
            <v>contratação da participação da CDC no evento Brasil Export 2024, contemplando o Fórum Regional Nordeste Export, realizado nos dias 20 e 21 de junho de 2024, em Fortaleza/CE, com o oferecimento do jantar de abertura do Nordeste Export, e o Fórum Nacional e 5° ENAPH, nos dias 08 a 10 de outubro de 2024, em Brasília/DF</v>
          </cell>
          <cell r="D475" t="str">
            <v>2.205.050.200 - PUBLICIDADE MERCADOLÓGICA</v>
          </cell>
          <cell r="E475" t="str">
            <v>CENTRO DE ESTUDOS EM LOGÍSTICA, TRANSPORTES E COMÉRCIO EXTERIOR DO BRASIL EXPORT - C.E.B.E LTDA</v>
          </cell>
          <cell r="F475" t="str">
            <v>40.435.738/0001-04</v>
          </cell>
          <cell r="G475" t="str">
            <v>29/2024</v>
          </cell>
          <cell r="I475" t="str">
            <v>DIRCOM</v>
          </cell>
          <cell r="J475" t="str">
            <v>CODMAK</v>
          </cell>
          <cell r="K475">
            <v>45462</v>
          </cell>
          <cell r="L475" t="str">
            <v xml:space="preserve">Lei 13.303/2016
arT. 30, Dispensa de Licitação </v>
          </cell>
          <cell r="M475">
            <v>45643</v>
          </cell>
          <cell r="N475">
            <v>157337.32999999999</v>
          </cell>
          <cell r="O475" t="str">
            <v>ENCERRADO</v>
          </cell>
        </row>
        <row r="476">
          <cell r="A476">
            <v>9300</v>
          </cell>
          <cell r="B476" t="str">
            <v>50900.000703/2024-48</v>
          </cell>
          <cell r="C476" t="str">
            <v>prestação de serviços de elaboração do projeto de recuperação da estrutura de concreto do Píer Petroleiro do Porto de Fortaleza, para a Companhia Docas do Cear</v>
          </cell>
          <cell r="D476" t="str">
            <v xml:space="preserve">26.784.3005.20H.0001 - ESTUDOS E PROJETOS PARA INFRAESTRUTURA PORTUÁRIA </v>
          </cell>
          <cell r="E476" t="str">
            <v>HUGO A. MOTA CONSULTORIA E ENGENHARIA DE PROJETOS S/S</v>
          </cell>
          <cell r="F476" t="str">
            <v>07.971.799/0001-02</v>
          </cell>
          <cell r="G476" t="str">
            <v>30/2024</v>
          </cell>
          <cell r="I476" t="str">
            <v>DIEGEP</v>
          </cell>
          <cell r="J476" t="str">
            <v>CODINF</v>
          </cell>
          <cell r="K476">
            <v>45469</v>
          </cell>
          <cell r="L476" t="str">
            <v xml:space="preserve">Lei 13.303/2016
arT. 30, Dispensa de Licitação </v>
          </cell>
          <cell r="M476">
            <v>45657</v>
          </cell>
          <cell r="N476">
            <v>170000</v>
          </cell>
          <cell r="O476" t="str">
            <v>ENCERRADO</v>
          </cell>
        </row>
        <row r="477">
          <cell r="A477">
            <v>9310</v>
          </cell>
          <cell r="B477" t="str">
            <v>50900.000774/2024-41</v>
          </cell>
          <cell r="C477" t="str">
            <v>contratação de serviços de elaboração de projetos para requalificação do acesso ao terminal marítimo de passageiros</v>
          </cell>
          <cell r="D477" t="str">
            <v xml:space="preserve">26.784.3005.20H.0001 - ESTUDOS E PROJETOS PARA INFRAESTRUTURA PORTUÁRIA </v>
          </cell>
          <cell r="E477" t="str">
            <v>COMOL – Construções e Consultoria Moreira Lima LTDA</v>
          </cell>
          <cell r="F477" t="str">
            <v>15.589.293/000-61</v>
          </cell>
          <cell r="G477" t="str">
            <v>31/2024</v>
          </cell>
          <cell r="I477" t="str">
            <v>DIEGEP</v>
          </cell>
          <cell r="J477" t="str">
            <v>CODINF</v>
          </cell>
          <cell r="K477">
            <v>45476</v>
          </cell>
          <cell r="L477" t="str">
            <v xml:space="preserve">Lei 13.303/2016
arT. 29, I
 Dispensa de Licitação </v>
          </cell>
          <cell r="M477">
            <v>45635</v>
          </cell>
          <cell r="N477">
            <v>45000</v>
          </cell>
          <cell r="O477" t="str">
            <v>ENCERRADO</v>
          </cell>
        </row>
        <row r="478">
          <cell r="A478">
            <v>9320</v>
          </cell>
          <cell r="B478" t="str">
            <v>50900.000775/2024-95</v>
          </cell>
          <cell r="C478" t="str">
            <v>Contratação do serviço de elaboração do Plano de Descarbonização da Companhia Docas do Ceará</v>
          </cell>
          <cell r="E478" t="str">
            <v>Fundación De La Comunidad Valenciana Para La Investigación, Promoción Y Estudios Comerciales De Valenciaport</v>
          </cell>
          <cell r="F478" t="str">
            <v>G97360325</v>
          </cell>
          <cell r="G478" t="str">
            <v xml:space="preserve"> 
032/2024</v>
          </cell>
          <cell r="I478" t="str">
            <v>DIRPRE</v>
          </cell>
          <cell r="J478" t="str">
            <v>CODPLA</v>
          </cell>
          <cell r="K478">
            <v>45504</v>
          </cell>
          <cell r="L478" t="str">
            <v xml:space="preserve">Lei 13.303/2016
arT. 30, II Dispensa de Licitação </v>
          </cell>
          <cell r="M478">
            <v>46086</v>
          </cell>
          <cell r="N478">
            <v>1604268.02</v>
          </cell>
          <cell r="O478" t="str">
            <v>ENCERRADO</v>
          </cell>
        </row>
        <row r="479">
          <cell r="A479">
            <v>9321</v>
          </cell>
          <cell r="B479" t="str">
            <v>50900.000775/2024-95</v>
          </cell>
          <cell r="C479" t="str">
            <v>Contratação do serviço de elaboração do Plano de Descarbonização da Companhia Docas do Ceará</v>
          </cell>
          <cell r="E479" t="str">
            <v>Fundación De La Comunidad Valenciana Para La Investigación, Promoción Y Estudios Comerciales De Valenciaport</v>
          </cell>
          <cell r="F479" t="str">
            <v>G97360325</v>
          </cell>
          <cell r="G479" t="str">
            <v xml:space="preserve"> 
032/2024</v>
          </cell>
          <cell r="H479" t="str">
            <v xml:space="preserve">1º ADITIVO DE CONTRATO 32/2024
</v>
          </cell>
          <cell r="I479" t="str">
            <v>DIRPRE</v>
          </cell>
          <cell r="J479" t="str">
            <v>CODPLA</v>
          </cell>
          <cell r="K479">
            <v>45959</v>
          </cell>
          <cell r="L479" t="str">
            <v xml:space="preserve">Lei 13.303/2016
arT. 30, II Dispensa de Licitação </v>
          </cell>
          <cell r="M479">
            <v>46086</v>
          </cell>
          <cell r="N479">
            <v>1604268.02</v>
          </cell>
          <cell r="O479" t="str">
            <v>ENCERRADO</v>
          </cell>
        </row>
        <row r="480">
          <cell r="A480">
            <v>9330</v>
          </cell>
          <cell r="B480" t="str">
            <v>50900.001245/2024-64</v>
          </cell>
          <cell r="C480" t="str">
            <v>Contratação direta, através de dispensa de licitação, em caráter emergencial, do serviço de administração, gerenciamento, emissão e fornecimento de vale alimentação/refeição, destinados aos empregados da Companhia Docas do Ceará</v>
          </cell>
          <cell r="D480" t="str">
            <v>2.201.030.200 - Auxílios Alimentação e Refeição</v>
          </cell>
          <cell r="E480" t="str">
            <v>Pluxee Benefícios Brasil S.A</v>
          </cell>
          <cell r="F480" t="str">
            <v>69.034.668/0001-56</v>
          </cell>
          <cell r="G480" t="str">
            <v xml:space="preserve"> 
033/2024</v>
          </cell>
          <cell r="I480" t="str">
            <v>DIAFIN</v>
          </cell>
          <cell r="J480" t="str">
            <v>CODREH</v>
          </cell>
          <cell r="K480">
            <v>45540</v>
          </cell>
          <cell r="L480" t="str">
            <v xml:space="preserve">Lei 13.303/2016
arT. 29, XV
 Dispensa de Licitação </v>
          </cell>
          <cell r="M480">
            <v>45355</v>
          </cell>
          <cell r="N480">
            <v>1158557.1599999999</v>
          </cell>
          <cell r="O480" t="str">
            <v>ENCERRADO</v>
          </cell>
        </row>
        <row r="481">
          <cell r="A481">
            <v>9340</v>
          </cell>
          <cell r="B481" t="str">
            <v>50900.000848/2021-04</v>
          </cell>
          <cell r="C481" t="str">
            <v> Aquisição de armamento para a Guarda Portuária da Companhia Docas do Ceará - CDC</v>
          </cell>
          <cell r="E481" t="str">
            <v>Kalesi Comércio de Equipamentos EIRELI - ME</v>
          </cell>
          <cell r="F481" t="str">
            <v>21.690.964/0001-89</v>
          </cell>
          <cell r="G481" t="str">
            <v>034/2024</v>
          </cell>
          <cell r="I481" t="str">
            <v>DIRPRE</v>
          </cell>
          <cell r="J481" t="str">
            <v>CODGUA</v>
          </cell>
          <cell r="K481">
            <v>45545</v>
          </cell>
          <cell r="L481" t="str">
            <v>Lei 13.303/2016
Pregão Eletrônico 
PE Nº 90002/2024</v>
          </cell>
          <cell r="M481">
            <v>45822</v>
          </cell>
          <cell r="N481">
            <v>298468.53000000003</v>
          </cell>
          <cell r="O481" t="str">
            <v>ENCERRADO</v>
          </cell>
        </row>
        <row r="482">
          <cell r="A482">
            <v>9350</v>
          </cell>
          <cell r="B482" t="str">
            <v>50900.000928/2023-13</v>
          </cell>
          <cell r="C482" t="str">
            <v>Contratação do serviço de adequação da câmara frigorífica da Companhia Docas do Ceará, incluindo reforma de piso, instalação e fornecimento dos materiais necessários (Lotes 1, 4 e 5)</v>
          </cell>
          <cell r="E482" t="str">
            <v>Engepar Comércio e Instalação de Equipamentos LTDA.</v>
          </cell>
          <cell r="F482" t="str">
            <v>17.134.673/0001-37</v>
          </cell>
          <cell r="G482" t="str">
            <v>035/2024</v>
          </cell>
          <cell r="I482" t="str">
            <v>DIEGEP</v>
          </cell>
          <cell r="J482" t="str">
            <v>CODINF</v>
          </cell>
          <cell r="K482">
            <v>45551</v>
          </cell>
          <cell r="L482" t="str">
            <v>Lei 13.303/2016
Licitalçao CDC - 01/2024</v>
          </cell>
          <cell r="M482">
            <v>45504</v>
          </cell>
          <cell r="N482">
            <v>573506</v>
          </cell>
          <cell r="O482" t="str">
            <v>ENCERRADO</v>
          </cell>
        </row>
        <row r="483">
          <cell r="A483">
            <v>9360</v>
          </cell>
          <cell r="B483" t="str">
            <v>50900.000928/2023-13</v>
          </cell>
          <cell r="C483" t="str">
            <v>Contratação do serviço de adequação da câmara frigorífica da Companhia Docas do Ceará, incluindo reforma de piso, instalação e fornecimento dos materiais necessários (Lotes 2 e 3).</v>
          </cell>
          <cell r="E483" t="str">
            <v>BLC Indústria e Comércio de Peças para Refrigeração Eireli.</v>
          </cell>
          <cell r="F483" t="str">
            <v>15.012.264/0001-32</v>
          </cell>
          <cell r="G483" t="str">
            <v>036/2024</v>
          </cell>
          <cell r="I483" t="str">
            <v>DIEGEP</v>
          </cell>
          <cell r="J483" t="str">
            <v>CODINF</v>
          </cell>
          <cell r="K483">
            <v>45586</v>
          </cell>
          <cell r="L483" t="str">
            <v>Lei 13.303/2016
Licitalçao CDC - 01/2024</v>
          </cell>
          <cell r="M483">
            <v>45901</v>
          </cell>
          <cell r="N483">
            <v>246997.9</v>
          </cell>
          <cell r="O483" t="str">
            <v>ENCERRADO</v>
          </cell>
        </row>
        <row r="484">
          <cell r="A484">
            <v>9370</v>
          </cell>
          <cell r="B484" t="str">
            <v>50900.000735/2024-43</v>
          </cell>
          <cell r="C484" t="str">
            <v>Contratação de serviços de elaboração do projeto de recuperação da estrutura do berço 105 do Porto de Fortaleza</v>
          </cell>
          <cell r="E484" t="str">
            <v>Hugo A. Mota Consultoria e Engenharia de Projetos S/S</v>
          </cell>
          <cell r="F484" t="str">
            <v>07.971.799/0001-02</v>
          </cell>
          <cell r="G484" t="str">
            <v>037/2024</v>
          </cell>
          <cell r="I484" t="str">
            <v>DIEGEP</v>
          </cell>
          <cell r="J484" t="str">
            <v>CODINF</v>
          </cell>
          <cell r="K484">
            <v>45558</v>
          </cell>
          <cell r="L484" t="str">
            <v xml:space="preserve">Lei 13.303/2016
arT. 29, I
 Dispensa de Licitação </v>
          </cell>
          <cell r="M484">
            <v>45757</v>
          </cell>
          <cell r="N484">
            <v>22000</v>
          </cell>
          <cell r="O484" t="str">
            <v>ENCERRADO</v>
          </cell>
        </row>
        <row r="485">
          <cell r="A485">
            <v>9380</v>
          </cell>
          <cell r="B485" t="str">
            <v>50900.000770/2024-62</v>
          </cell>
          <cell r="C485" t="str">
            <v>Contratação de Consultoria para Atualização do Plano de Desenvolvimento e Zoneamento (PDZ) do Porto de Fortaleza</v>
          </cell>
          <cell r="E485" t="str">
            <v>Informatizando Comércio e Serviços de Informática LTDA.</v>
          </cell>
          <cell r="F485" t="str">
            <v>64.823.123/0001-05</v>
          </cell>
          <cell r="G485" t="str">
            <v>038/2024</v>
          </cell>
          <cell r="I485" t="str">
            <v>DIRPRE</v>
          </cell>
          <cell r="J485" t="str">
            <v>GABPRE</v>
          </cell>
          <cell r="K485">
            <v>45553</v>
          </cell>
          <cell r="L485" t="str">
            <v xml:space="preserve">Lei 13.303/2016
arT. 29, II
 Dispensa de Licitação </v>
          </cell>
          <cell r="M485">
            <v>45920</v>
          </cell>
          <cell r="N485">
            <v>14000</v>
          </cell>
          <cell r="O485" t="str">
            <v>ENCERRADO</v>
          </cell>
        </row>
        <row r="486">
          <cell r="A486">
            <v>9390</v>
          </cell>
          <cell r="B486" t="str">
            <v>50900.000839/2024-58</v>
          </cell>
          <cell r="C486" t="str">
            <v>Contratação de serviços de elaboração de projetos complementares em engenharia para reforma do prédio administrativo da Companhia Docas do Ceará</v>
          </cell>
          <cell r="E486" t="str">
            <v>DAV Engenharia LTDA</v>
          </cell>
          <cell r="F486" t="str">
            <v>51.508.674/0001-32</v>
          </cell>
          <cell r="G486" t="str">
            <v>039/2024</v>
          </cell>
          <cell r="I486" t="str">
            <v>DIEGEP</v>
          </cell>
          <cell r="J486" t="str">
            <v>CODINF</v>
          </cell>
          <cell r="K486">
            <v>45568</v>
          </cell>
          <cell r="L486" t="str">
            <v xml:space="preserve">Lei 13.303/2016
arT. 29, I
 Dispensa de Licitação </v>
          </cell>
          <cell r="M486">
            <v>45726</v>
          </cell>
          <cell r="N486">
            <v>19065.75</v>
          </cell>
          <cell r="O486" t="str">
            <v>ENCERRADO</v>
          </cell>
        </row>
        <row r="487">
          <cell r="A487">
            <v>9391</v>
          </cell>
          <cell r="B487" t="str">
            <v>50900.000839/2024-58</v>
          </cell>
          <cell r="C487" t="str">
            <v>Contratação de serviços de elaboração de projetos complementares em engenharia para reforma do prédio administrativo da Companhia Docas do Ceará</v>
          </cell>
          <cell r="E487" t="str">
            <v>DAV Engenharia LTDA</v>
          </cell>
          <cell r="F487" t="str">
            <v>51.508.674/0001-32</v>
          </cell>
          <cell r="G487" t="str">
            <v>039/2024</v>
          </cell>
          <cell r="H487" t="str">
            <v xml:space="preserve">1º ADITIVO DE CONTRATO 39/2024
</v>
          </cell>
          <cell r="I487" t="str">
            <v>DIEGEP</v>
          </cell>
          <cell r="J487" t="str">
            <v>CODINF</v>
          </cell>
          <cell r="K487">
            <v>45727</v>
          </cell>
          <cell r="L487" t="str">
            <v xml:space="preserve">Lei 13.303/2016
arT. 29, I
 Dispensa de Licitação </v>
          </cell>
          <cell r="M487">
            <v>45726</v>
          </cell>
          <cell r="N487">
            <v>19065.75</v>
          </cell>
          <cell r="O487" t="str">
            <v>ENCERRADO</v>
          </cell>
        </row>
        <row r="488">
          <cell r="A488">
            <v>9400</v>
          </cell>
          <cell r="B488" t="str">
            <v>50900.000760/2023-46</v>
          </cell>
          <cell r="C488" t="str">
            <v>Prestação de serviços de administração do fornecimento, gerenciamento, controle e aquisição de combustíveis, utilizando cartão eletrônico (com chip), para veículos da Companhia Docas do Ceará</v>
          </cell>
          <cell r="E488" t="str">
            <v>7FACILITE GESTÃO DE BENEFÍCIOS LTDA</v>
          </cell>
          <cell r="F488" t="str">
            <v>52.658.755/0001-81</v>
          </cell>
          <cell r="G488" t="str">
            <v>040/2024</v>
          </cell>
          <cell r="J488" t="str">
            <v>GABPRE</v>
          </cell>
          <cell r="K488">
            <v>45560</v>
          </cell>
          <cell r="L488" t="str">
            <v>Lei 13.303/2016
Pregão Eletrônico 
PE Nº 90000/2024</v>
          </cell>
          <cell r="M488">
            <v>45927</v>
          </cell>
          <cell r="N488">
            <v>278758.03999999998</v>
          </cell>
          <cell r="O488" t="str">
            <v>ENCERRADO</v>
          </cell>
        </row>
        <row r="489">
          <cell r="A489">
            <v>9401</v>
          </cell>
          <cell r="B489" t="str">
            <v>50900.000760/2023-46</v>
          </cell>
          <cell r="C489" t="str">
            <v>Prestação de serviços de administração do fornecimento, gerenciamento, controle e aquisição de combustíveis, utilizando cartão eletrônico (com chip), para veículos da Companhia Docas do Ceará</v>
          </cell>
          <cell r="E489" t="str">
            <v>7FACILITE GESTÃO DE BENEFÍCIOS LTDA</v>
          </cell>
          <cell r="F489" t="str">
            <v>52.658.755/0001-81</v>
          </cell>
          <cell r="G489" t="str">
            <v>040/2024</v>
          </cell>
          <cell r="H489" t="str">
            <v xml:space="preserve">1º ADITIVO DE CONTRATO 40/2024
</v>
          </cell>
          <cell r="J489" t="str">
            <v>GABPRE</v>
          </cell>
          <cell r="K489">
            <v>45908</v>
          </cell>
          <cell r="L489" t="str">
            <v>Lei 13.303/2016
Pregão Eletrônico 
PE Nº 90000/2024</v>
          </cell>
          <cell r="M489">
            <v>46229</v>
          </cell>
          <cell r="N489">
            <v>278758.03999999998</v>
          </cell>
          <cell r="O489" t="str">
            <v>EM EXECUÇÃO</v>
          </cell>
        </row>
        <row r="490">
          <cell r="A490">
            <v>9410</v>
          </cell>
          <cell r="B490" t="str">
            <v>50900.001297/2024-31</v>
          </cell>
          <cell r="C490" t="str">
            <v>Contratação de empresa para prestação dos serviços de manutenção e suporte ao sistema de videomonitoramento (CFTV) da Companhia Docas do Ceará – CDC</v>
          </cell>
          <cell r="E490" t="str">
            <v>Eagle Soluções Tecnológicas LTDA.</v>
          </cell>
          <cell r="F490" t="str">
            <v>20.794.976/0001-90</v>
          </cell>
          <cell r="G490" t="str">
            <v>041/2024</v>
          </cell>
          <cell r="J490" t="str">
            <v>GABPRE</v>
          </cell>
          <cell r="K490">
            <v>45573</v>
          </cell>
          <cell r="L490" t="str">
            <v xml:space="preserve">Lei 13.303/2016
arT. 29, XV
 Dispensa de Licitação </v>
          </cell>
          <cell r="M490">
            <v>45394</v>
          </cell>
          <cell r="N490">
            <v>717880</v>
          </cell>
          <cell r="O490" t="str">
            <v>ENCERRADO</v>
          </cell>
        </row>
        <row r="491">
          <cell r="A491">
            <v>9420</v>
          </cell>
          <cell r="B491" t="str">
            <v>50900.001445/2024-17</v>
          </cell>
          <cell r="C491" t="str">
            <v>Contratação de empresa para prestação de serviços de agenciamento de viagens, compreendendo os serviços de emissão, remarcação e cancelamento de passagens aéreas nacionais e internacionais para a Companhia Docas do Ceará.</v>
          </cell>
          <cell r="E491" t="str">
            <v>Aires Turismo LTDA - EPP.</v>
          </cell>
          <cell r="F491" t="str">
            <v>06.064.175/0001-49</v>
          </cell>
          <cell r="G491" t="str">
            <v>042/2024</v>
          </cell>
          <cell r="J491" t="str">
            <v>GABPRE</v>
          </cell>
          <cell r="K491">
            <v>45573</v>
          </cell>
          <cell r="L491" t="str">
            <v xml:space="preserve">Lei 13.303/2016
arT. 29, XV
 Dispensa de Licitação </v>
          </cell>
          <cell r="M491">
            <v>45388</v>
          </cell>
          <cell r="N491">
            <v>360000</v>
          </cell>
          <cell r="O491" t="str">
            <v>ENCERRADO</v>
          </cell>
        </row>
        <row r="492">
          <cell r="A492">
            <v>9430</v>
          </cell>
          <cell r="B492" t="str">
            <v>50900.001209/2024-09</v>
          </cell>
          <cell r="C492" t="str">
            <v>Contratação do serviço de manutenção preventiva e corretiva, com fornecimento de peças, para o elevador da CDC</v>
          </cell>
          <cell r="E492" t="str">
            <v>Ômega - Serviços de Manutenção em Elevadores LTDA</v>
          </cell>
          <cell r="F492" t="str">
            <v>08.080.706/0001-12</v>
          </cell>
          <cell r="G492" t="str">
            <v>043/2024</v>
          </cell>
          <cell r="K492">
            <v>45581</v>
          </cell>
          <cell r="L492" t="str">
            <v xml:space="preserve">Lei 13.303/2016
arT. 29, I
 Dispensa de Licitação </v>
          </cell>
          <cell r="M492">
            <v>45952</v>
          </cell>
          <cell r="N492">
            <v>33600</v>
          </cell>
          <cell r="O492" t="str">
            <v>ENCERRADO</v>
          </cell>
        </row>
        <row r="493">
          <cell r="A493">
            <v>9440</v>
          </cell>
          <cell r="B493" t="str">
            <v>50900.000189/2024-41</v>
          </cell>
          <cell r="C493" t="str">
            <v>Aquisição de grades para contenção e separação de público.</v>
          </cell>
          <cell r="E493" t="str">
            <v>TGA Comércio Atacadista de Mercadorias em Geral LTDA.</v>
          </cell>
          <cell r="F493" t="str">
            <v>45.790.927/0001-00</v>
          </cell>
          <cell r="G493" t="str">
            <v>044/2024</v>
          </cell>
          <cell r="J493" t="str">
            <v>CODGUA</v>
          </cell>
          <cell r="K493">
            <v>45590</v>
          </cell>
          <cell r="L493" t="str">
            <v xml:space="preserve">Lei 13.303/2016
arT. 29, II
 Dispensa de Licitação </v>
          </cell>
          <cell r="M493">
            <v>45908</v>
          </cell>
          <cell r="N493">
            <v>54400</v>
          </cell>
          <cell r="O493" t="str">
            <v>ENCERRADO</v>
          </cell>
        </row>
        <row r="494">
          <cell r="A494">
            <v>9450</v>
          </cell>
          <cell r="B494" t="str">
            <v>50900.001105/2024-96</v>
          </cell>
          <cell r="C494" t="str">
            <v>Contratação de serviço de manutenção da qualidade da água potável fornecida no Porto de Fortaleza, incluindo pós-tratamento, equipamentos e insumos</v>
          </cell>
          <cell r="E494" t="str">
            <v>Rede Ambiental Comércio e Serviços LTDA</v>
          </cell>
          <cell r="F494" t="str">
            <v>73.796.088/0001-73</v>
          </cell>
          <cell r="G494" t="str">
            <v>045/2024</v>
          </cell>
          <cell r="J494" t="str">
            <v>CODSMS</v>
          </cell>
          <cell r="K494">
            <v>45581</v>
          </cell>
          <cell r="L494" t="str">
            <v xml:space="preserve">Lei 13.303/2016
arT. 29, II
 Dispensa de Licitação </v>
          </cell>
          <cell r="M494">
            <v>45461</v>
          </cell>
          <cell r="N494">
            <v>19800</v>
          </cell>
          <cell r="O494" t="str">
            <v>ENCERRADO</v>
          </cell>
        </row>
        <row r="495">
          <cell r="A495">
            <v>9460</v>
          </cell>
          <cell r="B495" t="str">
            <v>50900.000099/2024-50</v>
          </cell>
          <cell r="C495" t="str">
            <v>Aquisição de edredom solteiro, fronhas e protetor de colchão de cama para alojamento da guarda portuária (Item 02 - Protetor de colchão de cama solteiro e Item 03 - Edredom solteiro)</v>
          </cell>
          <cell r="E495" t="str">
            <v>Eterna Tecidos e Confecções LTDA.</v>
          </cell>
          <cell r="F495" t="str">
            <v>36.365.315/0001-80</v>
          </cell>
          <cell r="G495" t="str">
            <v>046/2024</v>
          </cell>
          <cell r="J495" t="str">
            <v>COADMI</v>
          </cell>
          <cell r="K495">
            <v>45594</v>
          </cell>
          <cell r="L495" t="str">
            <v xml:space="preserve">Lei 13.303/2016
arT. 29, II
 Dispensa de Licitação </v>
          </cell>
          <cell r="M495">
            <v>45694</v>
          </cell>
          <cell r="N495">
            <v>14535</v>
          </cell>
          <cell r="O495" t="str">
            <v>ENCERRADO</v>
          </cell>
        </row>
        <row r="496">
          <cell r="A496">
            <v>9470</v>
          </cell>
          <cell r="B496" t="str">
            <v>50900.000099/2024-50</v>
          </cell>
          <cell r="C496" t="str">
            <v>Aquisição de edredom solteiro, fronhas e protetor de colchão de cama para alojamento da guarda portuária (Item 01 – Fronha de Travesseiro)</v>
          </cell>
          <cell r="E496" t="str">
            <v>Rimale Comércio de Produtos Hotelaria Hospitalar LTDA</v>
          </cell>
          <cell r="F496" t="str">
            <v>42.106.787/0001-10</v>
          </cell>
          <cell r="G496" t="str">
            <v>047/2024</v>
          </cell>
          <cell r="J496" t="str">
            <v>COADMI</v>
          </cell>
          <cell r="K496">
            <v>45597</v>
          </cell>
          <cell r="L496" t="str">
            <v xml:space="preserve">Lei 13.303/2016
arT. 29, II
 Dispensa de Licitação </v>
          </cell>
          <cell r="M496">
            <v>45694</v>
          </cell>
          <cell r="N496">
            <v>2052</v>
          </cell>
          <cell r="O496" t="str">
            <v>ENCERRADO</v>
          </cell>
        </row>
        <row r="497">
          <cell r="A497">
            <v>9480</v>
          </cell>
          <cell r="B497" t="str">
            <v>50900.000520/2024-22</v>
          </cell>
          <cell r="C497" t="str">
            <v>Projeto de Inteligência de Mercado: Observatório da Economia Portuária.</v>
          </cell>
          <cell r="E497" t="str">
            <v>Federação das Indústrias do Estado do Ceará - FIEC.</v>
          </cell>
          <cell r="F497" t="str">
            <v>07.264.385/0001-43</v>
          </cell>
          <cell r="G497" t="str">
            <v>048/2024</v>
          </cell>
          <cell r="K497">
            <v>45666</v>
          </cell>
          <cell r="L497" t="str">
            <v xml:space="preserve">Lei 13.303/2016
arT. 29, II
 Dispensa de Licitação </v>
          </cell>
          <cell r="M497">
            <v>46781</v>
          </cell>
          <cell r="N497">
            <v>144357.41</v>
          </cell>
          <cell r="O497" t="str">
            <v>EM EXECUÇÃO</v>
          </cell>
        </row>
        <row r="498">
          <cell r="A498">
            <v>9490</v>
          </cell>
          <cell r="B498" t="str">
            <v>50900.001376/2024-41</v>
          </cell>
          <cell r="C498" t="str">
            <v>Aquisição de Balança Eletrônica digital móvel 500kg x 100g</v>
          </cell>
          <cell r="E498" t="str">
            <v>Marcos Ribeiro e CIA LTDA</v>
          </cell>
          <cell r="F498" t="str">
            <v>46.686.119/0001-60</v>
          </cell>
          <cell r="G498" t="str">
            <v>049/2024</v>
          </cell>
          <cell r="J498" t="str">
            <v>CODMAN</v>
          </cell>
          <cell r="K498">
            <v>45596</v>
          </cell>
          <cell r="L498" t="str">
            <v xml:space="preserve">Lei 13.303/2016
arT. 29, II
 Dispensa de Licitação </v>
          </cell>
          <cell r="M498">
            <v>45668</v>
          </cell>
          <cell r="N498">
            <v>2960</v>
          </cell>
          <cell r="O498" t="str">
            <v>ENCERRADO</v>
          </cell>
        </row>
        <row r="499">
          <cell r="A499">
            <v>9500</v>
          </cell>
          <cell r="B499" t="str">
            <v>50900.001345/2023-18</v>
          </cell>
          <cell r="C499" t="str">
            <v>Contrato consiste na prestação do serviço de locação de veículos para a Companhia Docas do Ceará (Lote I e II)</v>
          </cell>
          <cell r="E499" t="str">
            <v>GMF Frotas LTDA</v>
          </cell>
          <cell r="F499" t="str">
            <v>15.422.901/0001-49.</v>
          </cell>
          <cell r="G499" t="str">
            <v>050/2024</v>
          </cell>
          <cell r="J499" t="str">
            <v>COADMI</v>
          </cell>
          <cell r="K499">
            <v>45589</v>
          </cell>
          <cell r="L499" t="str">
            <v>Lei nº 13.303/2016 Pregão Eletrônico</v>
          </cell>
          <cell r="M499">
            <v>45965</v>
          </cell>
          <cell r="N499">
            <v>634999.68000000005</v>
          </cell>
          <cell r="O499" t="str">
            <v>ENCERRADO</v>
          </cell>
        </row>
        <row r="500">
          <cell r="A500">
            <v>9510</v>
          </cell>
          <cell r="B500" t="str">
            <v>50900.001348/2024-24</v>
          </cell>
          <cell r="C500" t="str">
            <v>Contratação em caráter emergencial de empresa para ligação de iluminação das áreas de operação dos navios e pátios do Porto do Mucuripe em Fortaleza/CE</v>
          </cell>
          <cell r="E500" t="str">
            <v>Interpolo Soluções em Obras Instalações LTDA</v>
          </cell>
          <cell r="F500" t="str">
            <v>29.333.675/0001-34</v>
          </cell>
          <cell r="G500" t="str">
            <v>051/2025</v>
          </cell>
          <cell r="J500" t="str">
            <v>CODGEP</v>
          </cell>
          <cell r="K500">
            <v>45594</v>
          </cell>
          <cell r="L500" t="str">
            <v xml:space="preserve">Lei 13.303/2016
arT. 29, XV
 Dispensa de Licitação </v>
          </cell>
          <cell r="M500">
            <v>45694</v>
          </cell>
          <cell r="N500">
            <v>66857.17</v>
          </cell>
          <cell r="O500" t="str">
            <v>ENCERRADO</v>
          </cell>
        </row>
        <row r="501">
          <cell r="A501">
            <v>9520</v>
          </cell>
          <cell r="B501" t="str">
            <v>50900.001141/2024-50</v>
          </cell>
          <cell r="C501" t="str">
            <v>Contratação do serviço de consultoria para desenvolvimento do Projeto de Impacto Social na Região Portuária de Fortaleza (bairros Mucuripe, Vicente Pinzon e Cais do Porto).</v>
          </cell>
          <cell r="E501" t="str">
            <v>Associação Somos Um</v>
          </cell>
          <cell r="F501" t="str">
            <v>12.977.643/0001-79</v>
          </cell>
          <cell r="G501" t="str">
            <v>052/2024</v>
          </cell>
          <cell r="J501" t="str">
            <v>CODPLA</v>
          </cell>
          <cell r="K501">
            <v>45601</v>
          </cell>
          <cell r="L501" t="str">
            <v xml:space="preserve">Lei 13.303/2016
arT. 30, II Dispensa de Licitação </v>
          </cell>
          <cell r="M501">
            <v>45965</v>
          </cell>
          <cell r="N501">
            <v>286900.5</v>
          </cell>
          <cell r="O501" t="str">
            <v>ENCERRADO</v>
          </cell>
        </row>
        <row r="502">
          <cell r="A502">
            <v>9530</v>
          </cell>
          <cell r="B502" t="str">
            <v>50900.000877/2024-19</v>
          </cell>
          <cell r="C502" t="str">
            <v>Aquisição de água mineral sem gás, sob demanda, acondicionada em garrafão de 20 litros, retornáveis, e/ou comodato, se necessário, para atender as necessidades da Companhia Docas do Ceará</v>
          </cell>
          <cell r="E502" t="str">
            <v>CHRISTIANNE AMORIM BENJAMIN COMÉRCIO DE ÁGUAS - ME</v>
          </cell>
          <cell r="F502" t="str">
            <v>27.614.808/0002-04</v>
          </cell>
          <cell r="G502" t="str">
            <v>053/2024</v>
          </cell>
          <cell r="J502" t="str">
            <v>COADMI</v>
          </cell>
          <cell r="K502">
            <v>45608</v>
          </cell>
          <cell r="L502" t="str">
            <v>Lei nº 13.303/2016 - Pregão Eletrônico</v>
          </cell>
          <cell r="M502">
            <v>45987</v>
          </cell>
          <cell r="N502">
            <v>37375</v>
          </cell>
          <cell r="O502" t="str">
            <v>ENCERRADO</v>
          </cell>
        </row>
        <row r="503">
          <cell r="A503">
            <v>9531</v>
          </cell>
          <cell r="B503" t="str">
            <v>50900.000877/2024-19</v>
          </cell>
          <cell r="C503" t="str">
            <v>Aquisição de água mineral sem gás, sob demanda, acondicionada em garrafão de 20 litros, retornáveis, e/ou comodato, se necessário, para atender as necessidades da Companhia Docas do Ceará</v>
          </cell>
          <cell r="E503" t="str">
            <v>CHRISTIANNE AMORIM BENJAMIN COMÉRCIO DE ÁGUAS - ME</v>
          </cell>
          <cell r="F503" t="str">
            <v>27.614.808/0002-04</v>
          </cell>
          <cell r="G503" t="str">
            <v>053/2024</v>
          </cell>
          <cell r="H503" t="str">
            <v xml:space="preserve">1º ADITIVO DE CONTRATO 053/2024
</v>
          </cell>
          <cell r="J503" t="str">
            <v>COADMI</v>
          </cell>
          <cell r="K503">
            <v>45985</v>
          </cell>
          <cell r="L503" t="str">
            <v>Lei nº 13.303/2016 - Pregão Eletrônico</v>
          </cell>
          <cell r="M503">
            <v>46352</v>
          </cell>
          <cell r="N503">
            <v>37375</v>
          </cell>
          <cell r="O503" t="str">
            <v>EM EXECUÇÃO</v>
          </cell>
        </row>
        <row r="504">
          <cell r="A504">
            <v>9540</v>
          </cell>
          <cell r="B504" t="str">
            <v>50900.000318/2024-09</v>
          </cell>
          <cell r="C504" t="str">
            <v>Prestação de serviço de confecção de carimbos</v>
          </cell>
          <cell r="E504" t="str">
            <v>TARGET TECNOLOGIA E SOLUCOES LTDA</v>
          </cell>
          <cell r="F504" t="str">
            <v>26.694.023/0001-37</v>
          </cell>
          <cell r="G504" t="str">
            <v>054/2024</v>
          </cell>
          <cell r="J504" t="str">
            <v>COADMI</v>
          </cell>
          <cell r="K504">
            <v>45604</v>
          </cell>
          <cell r="L504" t="str">
            <v>Art. 29 inciso II da Lei nº 13.303/2016.</v>
          </cell>
          <cell r="M504">
            <v>46001</v>
          </cell>
          <cell r="N504">
            <v>3045</v>
          </cell>
          <cell r="O504" t="str">
            <v>ENCERRADO</v>
          </cell>
        </row>
        <row r="505">
          <cell r="A505">
            <v>9550</v>
          </cell>
          <cell r="B505" t="str">
            <v>50900.000513/2024-21</v>
          </cell>
          <cell r="C505" t="str">
            <v>Aquisição de secadores de mãos, para serem alocados nos banheiros de uso coletivo do prédio administrativo e do prédio do Núcleo de Apoio Portuário</v>
          </cell>
          <cell r="E505" t="str">
            <v>LONDRINA SUPRIMENTOS LTDA</v>
          </cell>
          <cell r="F505" t="str">
            <v>27.549.683/0001-97</v>
          </cell>
          <cell r="G505" t="str">
            <v>055/2024</v>
          </cell>
          <cell r="J505" t="str">
            <v>COADMI</v>
          </cell>
          <cell r="K505">
            <v>45622</v>
          </cell>
          <cell r="L505" t="str">
            <v>Art. 29 inciso II da Lei nº 13.303/2016.</v>
          </cell>
          <cell r="M505">
            <v>45997</v>
          </cell>
          <cell r="N505">
            <v>6150</v>
          </cell>
          <cell r="O505" t="str">
            <v>ENCERRADO</v>
          </cell>
        </row>
        <row r="506">
          <cell r="A506">
            <v>9560</v>
          </cell>
          <cell r="B506" t="str">
            <v>50900.001419/2024-99</v>
          </cell>
          <cell r="C506" t="str">
            <v>Aquisição de materiais para reforma do sistema SPDA das torres de iluminação</v>
          </cell>
          <cell r="E506" t="str">
            <v>KV LUX Média e Alta Tensão de Materiais Elétricos LTDA</v>
          </cell>
          <cell r="F506" t="str">
            <v>08.196.238/0001-46</v>
          </cell>
          <cell r="G506" t="str">
            <v>056/2024</v>
          </cell>
          <cell r="J506" t="str">
            <v>CODMAN</v>
          </cell>
          <cell r="K506">
            <v>45615</v>
          </cell>
          <cell r="L506" t="str">
            <v>Art. 29 inciso II da Lei nº 13.303/2016.</v>
          </cell>
          <cell r="M506">
            <v>45715</v>
          </cell>
          <cell r="N506">
            <v>31623.96</v>
          </cell>
          <cell r="O506" t="str">
            <v>ENCERRADO</v>
          </cell>
        </row>
        <row r="507">
          <cell r="A507">
            <v>9570</v>
          </cell>
          <cell r="B507" t="str">
            <v>50900.001335/2024-55</v>
          </cell>
          <cell r="C507" t="str">
            <v>contratação do Programa ESG-FIEC para Companhia Docas do Ceará</v>
          </cell>
          <cell r="E507" t="str">
            <v>Federação das Indústrias do Estado do Ceará - FIEC</v>
          </cell>
          <cell r="F507" t="str">
            <v>07.264.385/0001-43</v>
          </cell>
          <cell r="G507" t="str">
            <v>057/2024</v>
          </cell>
          <cell r="J507" t="str">
            <v>CODSMS</v>
          </cell>
          <cell r="K507">
            <v>45649</v>
          </cell>
          <cell r="L507" t="str">
            <v>Art. 30, inciso II, da Lei nº 13.303/2016</v>
          </cell>
          <cell r="M507">
            <v>46045</v>
          </cell>
          <cell r="N507">
            <v>27766.400000000001</v>
          </cell>
          <cell r="O507" t="str">
            <v>ENCERRADO</v>
          </cell>
        </row>
        <row r="508">
          <cell r="A508">
            <v>9580</v>
          </cell>
          <cell r="B508" t="str">
            <v>50900.001467/2024-87</v>
          </cell>
          <cell r="C508" t="str">
            <v>Prestação de serviços de manutenção emergencial civil e predial do Porto de Fortaleza</v>
          </cell>
          <cell r="E508" t="str">
            <v>EDRO ENGENHARIA LTDA</v>
          </cell>
          <cell r="F508" t="str">
            <v>03.276.273/0001-51</v>
          </cell>
          <cell r="G508" t="str">
            <v>058/2024</v>
          </cell>
          <cell r="J508" t="str">
            <v>CODINF</v>
          </cell>
          <cell r="K508">
            <v>45617</v>
          </cell>
          <cell r="L508" t="str">
            <v>Art. 29, inciso XV, da Lei nº 13.303/2016</v>
          </cell>
          <cell r="M508">
            <v>45738</v>
          </cell>
          <cell r="N508">
            <v>903360.03</v>
          </cell>
          <cell r="O508" t="str">
            <v>ENCERRADO</v>
          </cell>
        </row>
        <row r="509">
          <cell r="A509">
            <v>9590</v>
          </cell>
          <cell r="B509" t="str">
            <v>50900.001246/2024-17</v>
          </cell>
          <cell r="C509" t="str">
            <v>Contratação da participação da CDC na 19a edição do 
Seminário de Logística no Agronegócio e Seminário Internacional de Logística - EXPOLOG 2024,</v>
          </cell>
          <cell r="E509" t="str">
            <v>PRÁTICA EVENTOS LTDA</v>
          </cell>
          <cell r="F509" t="str">
            <v>01.693.006/0001-54</v>
          </cell>
          <cell r="G509" t="str">
            <v>059/2024</v>
          </cell>
          <cell r="K509">
            <v>45622</v>
          </cell>
          <cell r="L509" t="str">
            <v>Art. 30, inciso II, da Lei nº 13.303/2016</v>
          </cell>
          <cell r="M509">
            <v>45653</v>
          </cell>
          <cell r="N509">
            <v>40000</v>
          </cell>
          <cell r="O509" t="str">
            <v>ENCERRADO</v>
          </cell>
        </row>
        <row r="510">
          <cell r="A510">
            <v>9600</v>
          </cell>
          <cell r="B510" t="str">
            <v>50900.001364/2024-17</v>
          </cell>
          <cell r="C510" t="str">
            <v>Aquisição de lâmpadas tubulares vapor metálico e reatores 1.000W/220V para Companhia Docas do Ceará.</v>
          </cell>
          <cell r="E510" t="str">
            <v>Jocerp Comercial LTDA</v>
          </cell>
          <cell r="F510" t="str">
            <v>53.019.155/0001-36</v>
          </cell>
          <cell r="G510" t="str">
            <v>060/2025</v>
          </cell>
          <cell r="J510" t="str">
            <v>CODINF</v>
          </cell>
          <cell r="K510">
            <v>45624</v>
          </cell>
          <cell r="L510" t="str">
            <v xml:space="preserve">Lei 13.303/2016
arT. 29, II
 Dispensa de Licitação </v>
          </cell>
          <cell r="M510">
            <v>45655</v>
          </cell>
          <cell r="N510">
            <v>57942</v>
          </cell>
          <cell r="O510" t="str">
            <v>ENCERRADO</v>
          </cell>
        </row>
        <row r="511">
          <cell r="A511">
            <v>9610</v>
          </cell>
          <cell r="B511" t="str">
            <v>50900.001179/2024-22</v>
          </cell>
          <cell r="C511" t="str">
            <v>Contratação de empresa para construção de novo elevador para o Porto de Fortaleza.</v>
          </cell>
          <cell r="E511" t="str">
            <v>Primus Construções e Serviços LTDA.</v>
          </cell>
          <cell r="F511" t="str">
            <v>44.546.744/0001-81</v>
          </cell>
          <cell r="G511" t="str">
            <v>061/2024</v>
          </cell>
          <cell r="J511" t="str">
            <v>CODINF</v>
          </cell>
          <cell r="K511">
            <v>45629</v>
          </cell>
          <cell r="L511" t="str">
            <v>Lei 13.303/2016
Licitalçao CDC - 04/2024</v>
          </cell>
          <cell r="M511">
            <v>45905</v>
          </cell>
          <cell r="N511">
            <v>750928.55</v>
          </cell>
          <cell r="O511" t="str">
            <v>ENCERRADO</v>
          </cell>
        </row>
        <row r="512">
          <cell r="A512">
            <v>9611</v>
          </cell>
          <cell r="B512" t="str">
            <v>50900.001179/2024-22</v>
          </cell>
          <cell r="C512" t="str">
            <v>Contratação de empresa para construção de novo elevador para o Porto de Fortaleza.</v>
          </cell>
          <cell r="E512" t="str">
            <v>Primus Construções e Serviços LTDA.</v>
          </cell>
          <cell r="F512" t="str">
            <v>44.546.744/0001-81</v>
          </cell>
          <cell r="G512" t="str">
            <v>061/2024</v>
          </cell>
          <cell r="H512" t="str">
            <v xml:space="preserve">1º ADITIVO DE CONTRATO 61/2024
</v>
          </cell>
          <cell r="J512" t="str">
            <v>CODINF</v>
          </cell>
          <cell r="K512">
            <v>45629</v>
          </cell>
          <cell r="L512" t="str">
            <v>Lei 13.303/2016
Licitalçao CDC - 04/2024</v>
          </cell>
          <cell r="M512">
            <v>45905</v>
          </cell>
          <cell r="N512">
            <v>750928.55</v>
          </cell>
          <cell r="O512" t="str">
            <v>ENCERRADO</v>
          </cell>
        </row>
        <row r="513">
          <cell r="A513">
            <v>9612</v>
          </cell>
          <cell r="B513" t="str">
            <v>50900.001179/2024-22</v>
          </cell>
          <cell r="C513" t="str">
            <v>Contratação de empresa para construção de novo elevador para o Porto de Fortaleza.</v>
          </cell>
          <cell r="E513" t="str">
            <v>Primus Construções e Serviços LTDA.</v>
          </cell>
          <cell r="F513" t="str">
            <v>44.546.744/0001-81</v>
          </cell>
          <cell r="G513" t="str">
            <v>061/2024</v>
          </cell>
          <cell r="H513" t="str">
            <v xml:space="preserve">2º ADITIVO DE CONTRATO 61/2024
</v>
          </cell>
          <cell r="J513" t="str">
            <v>CODINF</v>
          </cell>
          <cell r="K513">
            <v>45905</v>
          </cell>
          <cell r="L513" t="str">
            <v>Lei 13.303/2016
Licitalçao CDC - 04/2024</v>
          </cell>
          <cell r="M513">
            <v>45964</v>
          </cell>
          <cell r="N513">
            <v>935485.91</v>
          </cell>
          <cell r="O513" t="str">
            <v>ENCERRADO</v>
          </cell>
        </row>
        <row r="514">
          <cell r="A514">
            <v>9620</v>
          </cell>
          <cell r="B514" t="str">
            <v>50900.001076/2024-62</v>
          </cell>
          <cell r="C514" t="str">
            <v>Contratação de empresa para realização da obra de requalificação do acesso ao Terminal Marítimo de Fortaleza – TMP</v>
          </cell>
          <cell r="E514" t="str">
            <v>Construtora CHC Ltda</v>
          </cell>
          <cell r="F514" t="str">
            <v>09.425.042/0001-49</v>
          </cell>
          <cell r="G514" t="str">
            <v>062/2024</v>
          </cell>
          <cell r="J514" t="str">
            <v>CODINF</v>
          </cell>
          <cell r="K514">
            <v>45632</v>
          </cell>
          <cell r="L514" t="str">
            <v>Lei 13.303/2016
Licitalçao CDC - 02/2024</v>
          </cell>
          <cell r="M514">
            <v>45879</v>
          </cell>
          <cell r="N514">
            <v>5215866.4000000004</v>
          </cell>
          <cell r="O514" t="str">
            <v>ENCERRADO</v>
          </cell>
        </row>
        <row r="515">
          <cell r="A515">
            <v>9621</v>
          </cell>
          <cell r="B515" t="str">
            <v>50900.001076/2024-62</v>
          </cell>
          <cell r="C515" t="str">
            <v>Contratação de empresa para realização da obra de requalificação do acesso ao Terminal Marítimo de Fortaleza – TMP</v>
          </cell>
          <cell r="E515" t="str">
            <v>Construtora CHC Ltda</v>
          </cell>
          <cell r="F515" t="str">
            <v>09.425.042/0001-49</v>
          </cell>
          <cell r="G515" t="str">
            <v>062/2024</v>
          </cell>
          <cell r="H515" t="str">
            <v xml:space="preserve">1º ADITIVO DE CONTRATO 62/2024
</v>
          </cell>
          <cell r="J515" t="str">
            <v>CODINF</v>
          </cell>
          <cell r="K515">
            <v>45805</v>
          </cell>
          <cell r="L515" t="str">
            <v>Lei 13.303/2016
Licitalçao CDC - 02/2024</v>
          </cell>
          <cell r="M515">
            <v>45879</v>
          </cell>
          <cell r="N515">
            <v>5791920.4800000004</v>
          </cell>
          <cell r="O515" t="str">
            <v>ENCERRADO</v>
          </cell>
        </row>
        <row r="516">
          <cell r="A516">
            <v>9630</v>
          </cell>
          <cell r="B516" t="str">
            <v>50900.000901/2024-10</v>
          </cell>
          <cell r="C516" t="str">
            <v>Licitações-e, que possibilita realizar, por intermédio da Internet, processos licitatórios eletrônicos para a aquisição de bens e serviços comuns</v>
          </cell>
          <cell r="E516" t="str">
            <v>Banco do Brasil S.A.</v>
          </cell>
          <cell r="G516" t="str">
            <v>Contrato Nº 
063/2024</v>
          </cell>
          <cell r="J516" t="str">
            <v>CODCOL</v>
          </cell>
          <cell r="L516" t="str">
            <v>Art. 29 inciso II da Lei nº 13.303/2016.</v>
          </cell>
          <cell r="O516" t="str">
            <v>ENCERRADO</v>
          </cell>
        </row>
        <row r="517">
          <cell r="A517">
            <v>9640</v>
          </cell>
          <cell r="B517" t="str">
            <v>50900.001210/2024-25</v>
          </cell>
          <cell r="C517" t="str">
            <v>Contratação de entidade sem fins lucrativos, para o desenvolvimento de atividades conjuntas, referentes a triagem, seleção, contratação, acompanhamento e disponibilização de Aprendizes para a Companhia docas do Ceará</v>
          </cell>
          <cell r="E517" t="str">
            <v>Rede Nacional de Aprendizagem, Promoção Social e Integração - RENAPSI</v>
          </cell>
          <cell r="F517" t="str">
            <v>37.381.902/0001-25</v>
          </cell>
          <cell r="G517" t="str">
            <v>064/2024</v>
          </cell>
          <cell r="J517" t="str">
            <v xml:space="preserve">CODREH </v>
          </cell>
          <cell r="K517">
            <v>45649</v>
          </cell>
          <cell r="L517" t="str">
            <v>Art. 29 inciso VII da Lei nº 13.303/2016.</v>
          </cell>
          <cell r="M517">
            <v>46052</v>
          </cell>
          <cell r="N517">
            <v>122882.76</v>
          </cell>
          <cell r="O517" t="str">
            <v>ENCERRADO</v>
          </cell>
        </row>
        <row r="518">
          <cell r="A518">
            <v>9641</v>
          </cell>
          <cell r="B518" t="str">
            <v>50900.001210/2024-25</v>
          </cell>
          <cell r="C518" t="str">
            <v>Contratação de entidade sem fins lucrativos, para o desenvolvimento de atividades conjuntas, referentes a triagem, seleção, contratação, acompanhamento e disponibilização de Aprendizes para a Companhia docas do Ceará</v>
          </cell>
          <cell r="E518" t="str">
            <v>Rede Nacional de Aprendizagem, Promoção Social e Integração - RENAPSI</v>
          </cell>
          <cell r="F518" t="str">
            <v>37.381.902/0001-25</v>
          </cell>
          <cell r="G518" t="str">
            <v>064/2024</v>
          </cell>
          <cell r="H518" t="str">
            <v xml:space="preserve">1º ADITIVO DE CONTRATO 64/2024
</v>
          </cell>
          <cell r="J518" t="str">
            <v xml:space="preserve">CODREH </v>
          </cell>
          <cell r="K518">
            <v>46052</v>
          </cell>
          <cell r="L518" t="str">
            <v>Art. 29 inciso VII da Lei nº 13.303/2016.</v>
          </cell>
          <cell r="M518">
            <v>46418</v>
          </cell>
          <cell r="N518">
            <v>129231.48</v>
          </cell>
          <cell r="O518" t="str">
            <v>EM EXECUÇÃO</v>
          </cell>
        </row>
        <row r="519">
          <cell r="A519">
            <v>9650</v>
          </cell>
          <cell r="B519" t="str">
            <v>50900.001294/2023-16</v>
          </cell>
          <cell r="C519" t="str">
            <v>Contratação de serviço de limpeza e apoio administrativo</v>
          </cell>
          <cell r="E519" t="str">
            <v>MG Construção, Manutenção e Serviços Ltda</v>
          </cell>
          <cell r="F519" t="str">
            <v>36.999.552/0001-00</v>
          </cell>
          <cell r="G519" t="str">
            <v>065/2024</v>
          </cell>
          <cell r="J519" t="str">
            <v>COADMI</v>
          </cell>
          <cell r="K519">
            <v>45663</v>
          </cell>
          <cell r="L519" t="str">
            <v>Lei nº 13.303/2016 PE 90010/2024</v>
          </cell>
          <cell r="M519">
            <v>46032</v>
          </cell>
          <cell r="N519">
            <v>4324384</v>
          </cell>
          <cell r="O519" t="str">
            <v>ENCERRADO</v>
          </cell>
        </row>
        <row r="520">
          <cell r="A520">
            <v>9660</v>
          </cell>
          <cell r="B520" t="str">
            <v>50900.001660/2024-18</v>
          </cell>
          <cell r="C520" t="str">
            <v>Contratação emergencial do serviço de vigilância patrimonial, com dedicação exclusiva de mão de obra e fornecimento de itens necessários à execução, para atender às necessidades da Companhia Docas do Ceará - CDC</v>
          </cell>
          <cell r="E520" t="str">
            <v>SERVIARM - Serviço de Vigilância Armada LTDA</v>
          </cell>
          <cell r="F520" t="str">
            <v>09.451.428/0001-25</v>
          </cell>
          <cell r="G520" t="str">
            <v>066/2024</v>
          </cell>
          <cell r="J520" t="str">
            <v xml:space="preserve">CODGUA </v>
          </cell>
          <cell r="K520">
            <v>45653</v>
          </cell>
          <cell r="L520" t="str">
            <v xml:space="preserve">Lei 13.303/2016
arT. 29, XV
 Dispensa de Licitação </v>
          </cell>
          <cell r="M520">
            <v>45833</v>
          </cell>
          <cell r="N520">
            <v>2256084.42</v>
          </cell>
          <cell r="O520" t="str">
            <v>ENCERRADO</v>
          </cell>
        </row>
        <row r="521">
          <cell r="A521">
            <v>9661</v>
          </cell>
          <cell r="B521" t="str">
            <v>50900.001660/2024-18</v>
          </cell>
          <cell r="C521" t="str">
            <v>Contratação emergencial do serviço de vigilância patrimonial, com dedicação exclusiva de mão de obra e fornecimento de itens necessários à execução, para atender às necessidades da Companhia Docas do Ceará - CDC</v>
          </cell>
          <cell r="E521" t="str">
            <v>SERVIARM - Serviço de Vigilância Armada LTDA</v>
          </cell>
          <cell r="F521" t="str">
            <v>09.451.428/0001-25</v>
          </cell>
          <cell r="G521" t="str">
            <v>066/2024</v>
          </cell>
          <cell r="H521" t="str">
            <v xml:space="preserve">1º ADITIVO DE CONTRATO 66/2024
</v>
          </cell>
          <cell r="J521" t="str">
            <v xml:space="preserve">CODGUA </v>
          </cell>
          <cell r="K521">
            <v>45833</v>
          </cell>
          <cell r="L521" t="str">
            <v xml:space="preserve">Lei 13.303/2016
arT. 29, XV
 Dispensa de Licitação </v>
          </cell>
          <cell r="M521">
            <v>45833</v>
          </cell>
          <cell r="N521">
            <v>2140899.6</v>
          </cell>
          <cell r="O521" t="str">
            <v>ENCERRADO</v>
          </cell>
        </row>
        <row r="522">
          <cell r="A522">
            <v>10010</v>
          </cell>
          <cell r="B522" t="str">
            <v>50900.001033/2024-87</v>
          </cell>
          <cell r="C522" t="str">
            <v>Contratação de empresa especializada para a prestação de serviço de fornecimento de energia através do Ambiente de Contratação Livre (ACL), incluindo as obrigações perante a Câmara de Comercialização de Energia Elétrica (CCEE) e eventuais adequações físicas necessárias ao processo de migração, com o objetivo de reduzir os custos com energia elétrica da Companhia Docas do Ceará.</v>
          </cell>
          <cell r="E522" t="str">
            <v>KROMA COMERCIALIZADORA DE ENERGIA LTDA</v>
          </cell>
          <cell r="F522" t="str">
            <v>10.202.852/0001-15</v>
          </cell>
          <cell r="G522" t="str">
            <v>001/2025</v>
          </cell>
          <cell r="K522">
            <v>45673</v>
          </cell>
          <cell r="L522" t="str">
            <v>Lei 13.303/2016
Licitalçao CDC - 90011/2024</v>
          </cell>
          <cell r="M522">
            <v>47511</v>
          </cell>
          <cell r="N522">
            <v>5305085.28</v>
          </cell>
          <cell r="O522" t="str">
            <v>EM EXECUÇÃO</v>
          </cell>
        </row>
        <row r="523">
          <cell r="A523">
            <v>10020</v>
          </cell>
          <cell r="B523" t="str">
            <v>50900.001176/2024-99</v>
          </cell>
          <cell r="C523" t="str">
            <v>Prestação de serviços de manutenção dos sistemas de folha de pagamento, contabilidade e patrimônio para a Companhia Docas do Ceará</v>
          </cell>
          <cell r="E523" t="str">
            <v>Fortes Tecnologia em Sistemas LTDA</v>
          </cell>
          <cell r="F523" t="str">
            <v>63.542.443/0001-24</v>
          </cell>
          <cell r="G523" t="str">
            <v>002/2025</v>
          </cell>
          <cell r="K523">
            <v>45688</v>
          </cell>
          <cell r="L523" t="str">
            <v>Art. 30, inciso II, da Lei nº 13.303/2016</v>
          </cell>
          <cell r="M523">
            <v>46058</v>
          </cell>
          <cell r="N523">
            <v>49800</v>
          </cell>
          <cell r="O523" t="str">
            <v>ENCERRADO</v>
          </cell>
        </row>
        <row r="524">
          <cell r="A524">
            <v>10021</v>
          </cell>
          <cell r="B524" t="str">
            <v>50900.001176/2024-99</v>
          </cell>
          <cell r="C524" t="str">
            <v>Prestação de serviços de manutenção dos sistemas de folha de pagamento, contabilidade e patrimônio para a Companhia Docas do Ceará</v>
          </cell>
          <cell r="E524" t="str">
            <v>Fortes Tecnologia em Sistemas LTDA</v>
          </cell>
          <cell r="F524" t="str">
            <v>63.542.443/0001-24</v>
          </cell>
          <cell r="G524" t="str">
            <v>002/2025</v>
          </cell>
          <cell r="H524" t="str">
            <v xml:space="preserve">1º ADITIVO DE CONTRATO 002/2025
</v>
          </cell>
          <cell r="K524">
            <v>46058</v>
          </cell>
          <cell r="L524" t="str">
            <v>Art. 30, inciso II, da Lei nº 13.303/2016</v>
          </cell>
          <cell r="M524">
            <v>46423</v>
          </cell>
          <cell r="N524">
            <v>49800</v>
          </cell>
          <cell r="O524" t="str">
            <v>EM EXECUÇÃO</v>
          </cell>
        </row>
        <row r="525">
          <cell r="A525">
            <v>10030</v>
          </cell>
          <cell r="B525" t="str">
            <v>50900.000175/2024-27</v>
          </cell>
          <cell r="C525" t="str">
            <v>Serviço de administração, gerenciamento, emissão e fornecimento de vale alimentação/refeição, destinados aos empregados da Companhia Docas do Ceará</v>
          </cell>
          <cell r="E525" t="str">
            <v>Pluxee Benefícios Brasil S.A</v>
          </cell>
          <cell r="F525" t="str">
            <v>69.034.668/0001-56</v>
          </cell>
          <cell r="G525" t="str">
            <v>003/2025</v>
          </cell>
          <cell r="K525">
            <v>45678</v>
          </cell>
          <cell r="L525" t="str">
            <v>Lei 13.303/2016
Contratação Direta Edital de Credenciamento - 01/2024</v>
          </cell>
          <cell r="M525">
            <v>46045</v>
          </cell>
          <cell r="N525">
            <v>2317114.3199999998</v>
          </cell>
          <cell r="O525" t="str">
            <v>ENCERRADO</v>
          </cell>
        </row>
        <row r="526">
          <cell r="A526">
            <v>10031</v>
          </cell>
          <cell r="B526" t="str">
            <v>50900.000175/2024-27</v>
          </cell>
          <cell r="C526" t="str">
            <v>Serviço de administração, gerenciamento, emissão e fornecimento de vale alimentação/refeição, destinados aos empregados da Companhia Docas do Ceará</v>
          </cell>
          <cell r="E526" t="str">
            <v>Pluxee Benefícios Brasil S.A</v>
          </cell>
          <cell r="F526" t="str">
            <v>69.034.668/0001-56</v>
          </cell>
          <cell r="G526" t="str">
            <v>003/2025</v>
          </cell>
          <cell r="H526" t="str">
            <v xml:space="preserve">1º ADITIVO DE CONTRATO 002/2025
</v>
          </cell>
          <cell r="K526">
            <v>45957</v>
          </cell>
          <cell r="L526" t="str">
            <v>Lei 13.303/2016
Contratação Direta Edital de Credenciamento - 01/2024</v>
          </cell>
          <cell r="M526">
            <v>46045</v>
          </cell>
          <cell r="N526">
            <v>2619143.02</v>
          </cell>
          <cell r="O526" t="str">
            <v>ENCERRADO</v>
          </cell>
        </row>
        <row r="527">
          <cell r="A527">
            <v>10032</v>
          </cell>
          <cell r="B527" t="str">
            <v>50900.000175/2024-27</v>
          </cell>
          <cell r="C527" t="str">
            <v>Serviço de administração, gerenciamento, emissão e fornecimento de vale alimentação/refeição, destinados aos empregados da Companhia Docas do Ceará</v>
          </cell>
          <cell r="E527" t="str">
            <v>Pluxee Benefícios Brasil S.A</v>
          </cell>
          <cell r="F527" t="str">
            <v>69.034.668/0001-56</v>
          </cell>
          <cell r="G527" t="str">
            <v>003/2025</v>
          </cell>
          <cell r="H527" t="str">
            <v xml:space="preserve">2º ADITIVO DE CONTRATO 002/2025
</v>
          </cell>
          <cell r="K527">
            <v>46044</v>
          </cell>
          <cell r="L527" t="str">
            <v>Lei 13.303/2016
Contratação Direta Edital de Credenciamento - 01/2024</v>
          </cell>
          <cell r="M527">
            <v>46410</v>
          </cell>
          <cell r="N527">
            <v>2755334.4</v>
          </cell>
          <cell r="O527" t="str">
            <v>EM EXECUÇÃO</v>
          </cell>
        </row>
        <row r="528">
          <cell r="A528">
            <v>10040</v>
          </cell>
          <cell r="B528" t="str">
            <v>50900.001385/2024-32</v>
          </cell>
          <cell r="C528" t="str">
            <v>Prestação do serviço de Auditoria Externa (independente), compreendendo: auditorias trimestrais e anual dos registros contábeis e controles atinentes, formalizados através de Relatório e de Parecer de Auditor Independente, na sua forma padronizada e legislação em vigor, registrando se as demonstrações financeiras representam adequadamente a posição patrimonial e financeira da Companhia, o resultado de suas operações, as mutações de seu patrimônio líquido e o Fluxo de Caixa trimestralmente e referente ao encerramento do exercício, enfim, abrigando todas as práticas contábeis adotadas para o tipo de serviço.</v>
          </cell>
          <cell r="E528" t="str">
            <v>Audiplac Auditoria e Assessoria Contábil S/S</v>
          </cell>
          <cell r="F528" t="str">
            <v>41.396.359/0001-07</v>
          </cell>
          <cell r="G528" t="str">
            <v>004/2025</v>
          </cell>
          <cell r="K528">
            <v>45685</v>
          </cell>
          <cell r="L528" t="str">
            <v xml:space="preserve">Lei 13.303/2016
arT. 29, II
 Dispensa de Licitação  </v>
          </cell>
          <cell r="M528">
            <v>46051</v>
          </cell>
          <cell r="N528">
            <v>27885</v>
          </cell>
          <cell r="O528" t="str">
            <v>ENCERRADO</v>
          </cell>
        </row>
        <row r="529">
          <cell r="A529">
            <v>10050</v>
          </cell>
          <cell r="B529" t="str">
            <v>50900.001796/2024-28</v>
          </cell>
          <cell r="C529" t="str">
            <v>Prestação de serviços de orquestração em nuvem para a Companhia Docas do Ceará - CDC</v>
          </cell>
          <cell r="E529" t="str">
            <v>Multicloud Digital Ltda </v>
          </cell>
          <cell r="F529" t="str">
            <v>38.410.286/0001-56</v>
          </cell>
          <cell r="G529" t="str">
            <v>005/2025</v>
          </cell>
          <cell r="K529">
            <v>45990</v>
          </cell>
          <cell r="L529" t="str">
            <v xml:space="preserve">Lei 13.303/2016
arT. 29, XV
 Dispensa de Licitação  </v>
          </cell>
          <cell r="M529">
            <v>45871</v>
          </cell>
          <cell r="N529">
            <v>753866.1</v>
          </cell>
          <cell r="O529" t="str">
            <v>ENCERRADO</v>
          </cell>
        </row>
        <row r="530">
          <cell r="A530">
            <v>10051</v>
          </cell>
          <cell r="B530" t="str">
            <v>50900.001796/2024-28</v>
          </cell>
          <cell r="C530" t="str">
            <v>Prestação de serviços de orquestração em nuvem para a Companhia Docas do Ceará - CDC</v>
          </cell>
          <cell r="E530" t="str">
            <v>Multicloud Digital Ltda </v>
          </cell>
          <cell r="F530" t="str">
            <v>38.410.286/0001-56</v>
          </cell>
          <cell r="G530" t="str">
            <v>005/2025</v>
          </cell>
          <cell r="H530" t="str">
            <v xml:space="preserve">1º ADITIVO DE CONTRATO 002/2025
</v>
          </cell>
          <cell r="K530">
            <v>45831</v>
          </cell>
          <cell r="L530" t="str">
            <v xml:space="preserve">Lei 13.303/2016
arT. 29, XV
 Dispensa de Licitação  </v>
          </cell>
          <cell r="M530">
            <v>45871</v>
          </cell>
          <cell r="N530">
            <v>886958.75</v>
          </cell>
          <cell r="O530" t="str">
            <v>ENCERRADO</v>
          </cell>
        </row>
        <row r="531">
          <cell r="A531">
            <v>10060</v>
          </cell>
          <cell r="B531" t="str">
            <v>50900.001347/2024-80</v>
          </cell>
          <cell r="C531" t="str">
            <v>Contratação de nova Pesquisa e Estudos Náuticos de Navegabilidade para viabilização de Navios Porta-Contêiner LOA366m para o Porto de Fortaleza/CE</v>
          </cell>
          <cell r="E531" t="str">
            <v>Fundação para o Desenvolvimento Tecnológico da Engenharia - FDTE</v>
          </cell>
          <cell r="F531" t="str">
            <v>43.588.755/0001-61</v>
          </cell>
          <cell r="G531" t="str">
            <v>006/2025</v>
          </cell>
          <cell r="K531">
            <v>45700</v>
          </cell>
          <cell r="L531" t="str">
            <v xml:space="preserve">Lei 13.303/2016
art. 30, II
 Dispensa de Licitação  </v>
          </cell>
          <cell r="M531">
            <v>45916</v>
          </cell>
          <cell r="N531">
            <v>2074189.2</v>
          </cell>
          <cell r="O531" t="str">
            <v>ENCERRADO</v>
          </cell>
        </row>
        <row r="532">
          <cell r="A532">
            <v>10061</v>
          </cell>
          <cell r="B532" t="str">
            <v>50900.001347/2024-80</v>
          </cell>
          <cell r="C532" t="str">
            <v>Contratação de nova Pesquisa e Estudos Náuticos de Navegabilidade para viabilização de Navios Porta-Contêiner LOA366m para o Porto de Fortaleza/CE</v>
          </cell>
          <cell r="E532" t="str">
            <v>Fundação para o Desenvolvimento Tecnológico da Engenharia - FDTE</v>
          </cell>
          <cell r="F532" t="str">
            <v>43.588.755/0001-61</v>
          </cell>
          <cell r="G532" t="str">
            <v>006/2025</v>
          </cell>
          <cell r="H532" t="str">
            <v xml:space="preserve">1º ADITIVO DE CONTRATO 002/2025
</v>
          </cell>
          <cell r="K532">
            <v>45896</v>
          </cell>
          <cell r="L532" t="str">
            <v xml:space="preserve">Lei 13.303/2016
art. 30, II
 Dispensa de Licitação  </v>
          </cell>
          <cell r="M532">
            <v>46096</v>
          </cell>
          <cell r="N532">
            <v>2074189.2</v>
          </cell>
          <cell r="O532" t="str">
            <v>ENCERRADO</v>
          </cell>
        </row>
        <row r="533">
          <cell r="A533">
            <v>10062</v>
          </cell>
          <cell r="B533" t="str">
            <v>50900.001347/2024-80</v>
          </cell>
          <cell r="C533" t="str">
            <v>Contratação de nova Pesquisa e Estudos Náuticos de Navegabilidade para viabilização de Navios Porta-Contêiner LOA366m para o Porto de Fortaleza/CE</v>
          </cell>
          <cell r="E533" t="str">
            <v>Fundação para o Desenvolvimento Tecnológico da Engenharia - FDTE</v>
          </cell>
          <cell r="F533" t="str">
            <v>43.588.755/0001-61</v>
          </cell>
          <cell r="G533" t="str">
            <v>006/2025</v>
          </cell>
          <cell r="H533" t="str">
            <v xml:space="preserve">2º ADITIVO DE CONTRATO 002/2025
</v>
          </cell>
          <cell r="K533">
            <v>45975</v>
          </cell>
          <cell r="L533" t="str">
            <v xml:space="preserve">Lei 13.303/2016
art. 30, II
 Dispensa de Licitação  </v>
          </cell>
          <cell r="M533">
            <v>46096</v>
          </cell>
          <cell r="N533">
            <v>2566106.77</v>
          </cell>
          <cell r="O533" t="str">
            <v>ENCERRADO</v>
          </cell>
        </row>
        <row r="534">
          <cell r="A534">
            <v>10070</v>
          </cell>
          <cell r="B534" t="str">
            <v>50900.000083/2023-66</v>
          </cell>
          <cell r="C534" t="str">
            <v>Aquisição de uniformes (vestuário) e acessórios para a Guarda Portuária do Porto de Fortaleza GRUPO 01 - Aquisição de Calça Tática, Camisa e Sutache</v>
          </cell>
          <cell r="E534" t="str">
            <v>DUX Negócios e Soluções LTDA</v>
          </cell>
          <cell r="F534" t="str">
            <v>31.884.155/0001-61</v>
          </cell>
          <cell r="G534" t="str">
            <v>007/2025</v>
          </cell>
          <cell r="K534">
            <v>45862</v>
          </cell>
          <cell r="L534" t="str">
            <v>Lei nº 13.303/2016 Pregão Eletrônico Nº 90007/2024</v>
          </cell>
          <cell r="M534">
            <v>45952</v>
          </cell>
          <cell r="N534">
            <v>32718</v>
          </cell>
          <cell r="O534" t="str">
            <v>ENCERRADO</v>
          </cell>
        </row>
        <row r="535">
          <cell r="A535">
            <v>10080</v>
          </cell>
          <cell r="B535" t="str">
            <v>50900.000083/2023-66</v>
          </cell>
          <cell r="C535" t="str">
            <v>Aquisição de uniformes (vestuário) e acessórios para a Guarda Portuária do Porto de Fortaleza (GRUPO 2) - Camisa e camiseta</v>
          </cell>
          <cell r="E535" t="str">
            <v>G.S Fardamentos Eireli</v>
          </cell>
          <cell r="F535" t="str">
            <v>43.166.956/0001-70</v>
          </cell>
          <cell r="G535" t="str">
            <v>008/2025</v>
          </cell>
          <cell r="K535">
            <v>45748</v>
          </cell>
          <cell r="L535" t="str">
            <v>Lei nº 13.303/2016 Pregão Eletrônico Nº 90007/2025</v>
          </cell>
          <cell r="M535">
            <v>45851</v>
          </cell>
          <cell r="N535">
            <v>5550.66</v>
          </cell>
          <cell r="O535" t="str">
            <v>ENCERRADO</v>
          </cell>
        </row>
        <row r="536">
          <cell r="A536">
            <v>10090</v>
          </cell>
          <cell r="B536" t="str">
            <v>50900.000083/2023-66</v>
          </cell>
          <cell r="C536" t="str">
            <v>Aquisição de uniformes (vestuário) e acessórios para a Guarda Portuária do Porto de Fortaleza (ITEM 3 e 8) - bota e cinto.</v>
          </cell>
          <cell r="E536" t="str">
            <v>Grifo QAP Comércio Varejista de Roupas e Artigos Esportivos LTDA</v>
          </cell>
          <cell r="F536" t="str">
            <v>27.495.602/0001-13</v>
          </cell>
          <cell r="G536" t="str">
            <v>009/2025</v>
          </cell>
          <cell r="K536">
            <v>45694</v>
          </cell>
          <cell r="L536" t="str">
            <v>Lei nº 13.303/2016 Pregão Eletrônico Nº 90007/2026</v>
          </cell>
          <cell r="M536">
            <v>45817</v>
          </cell>
          <cell r="N536">
            <v>85425.98</v>
          </cell>
          <cell r="O536" t="str">
            <v>ENCERRADO</v>
          </cell>
        </row>
        <row r="537">
          <cell r="A537">
            <v>10100</v>
          </cell>
          <cell r="B537" t="str">
            <v>50900.000083/2023-66</v>
          </cell>
          <cell r="C537" t="str">
            <v>Aquisição de uniformes (vestuário) e acessórios para a Guarda Portuária do Porto de Fortaleza (ITEM 4) - Meia para coturno</v>
          </cell>
          <cell r="E537" t="str">
            <v>Meridian LTDA</v>
          </cell>
          <cell r="F537" t="str">
            <v>48.011.287/0001-81</v>
          </cell>
          <cell r="G537" t="str">
            <v>010/2025</v>
          </cell>
          <cell r="K537">
            <v>45733</v>
          </cell>
          <cell r="L537" t="str">
            <v>Lei nº 13.303/2016 Pregão Eletrônico Nº 90007/2027</v>
          </cell>
          <cell r="M537">
            <v>46203</v>
          </cell>
          <cell r="N537">
            <v>955.32</v>
          </cell>
          <cell r="O537" t="str">
            <v>EM EXECUÇÃO</v>
          </cell>
        </row>
        <row r="538">
          <cell r="A538">
            <v>10110</v>
          </cell>
          <cell r="B538" t="str">
            <v>50900.000083/2023-66</v>
          </cell>
          <cell r="C538" t="str">
            <v>Aquisição de uniformes (vestuário) e acessórios para a Guarda Portuária do Porto de Fortaleza (ITEM 6) - Poncho Tático</v>
          </cell>
          <cell r="E538" t="str">
            <v>LUME Soluções LTDA</v>
          </cell>
          <cell r="F538" t="str">
            <v>52.930.196/0001-17</v>
          </cell>
          <cell r="G538" t="str">
            <v>011/2025</v>
          </cell>
          <cell r="K538">
            <v>45736</v>
          </cell>
          <cell r="L538" t="str">
            <v>Lei nº 13.303/2016 Pregão Eletrônico Nº 90007/2028</v>
          </cell>
          <cell r="M538">
            <v>45838</v>
          </cell>
          <cell r="N538">
            <v>3269.32</v>
          </cell>
          <cell r="O538" t="str">
            <v>ENCERRADO</v>
          </cell>
        </row>
        <row r="539">
          <cell r="A539">
            <v>10120</v>
          </cell>
          <cell r="B539" t="str">
            <v>50900.001282/2024-72</v>
          </cell>
          <cell r="C539" t="str">
            <v>Contratação de empresa para construção de novo galpão para vistoria de cargas no Porto de Fortaleza, para a Companhia Docas do Ceará, nos termos do Edital de Licitação-CDC nº 05/2025</v>
          </cell>
          <cell r="E539" t="str">
            <v>Primus Construções e Serviços LTDA</v>
          </cell>
          <cell r="F539" t="str">
            <v>44.546.744/0001-81</v>
          </cell>
          <cell r="G539" t="str">
            <v>012/2025</v>
          </cell>
          <cell r="K539">
            <v>45702</v>
          </cell>
          <cell r="L539" t="str">
            <v>Lei nº 13.303/2016 Licitação - CDC nº 05/2024</v>
          </cell>
          <cell r="M539">
            <v>45947</v>
          </cell>
          <cell r="N539">
            <v>509911.07</v>
          </cell>
          <cell r="O539" t="str">
            <v>ENCERRADO</v>
          </cell>
        </row>
        <row r="540">
          <cell r="A540">
            <v>10121</v>
          </cell>
          <cell r="B540" t="str">
            <v>50900.001282/2024-72</v>
          </cell>
          <cell r="C540" t="str">
            <v>Contratação de empresa para construção de novo galpão para vistoria de cargas no Porto de Fortaleza, para a Companhia Docas do Ceará, nos termos do Edital de Licitação-CDC nº 05/2025</v>
          </cell>
          <cell r="E540" t="str">
            <v>Primus Construções e Serviços LTDA</v>
          </cell>
          <cell r="F540" t="str">
            <v>44.546.744/0001-81</v>
          </cell>
          <cell r="G540" t="str">
            <v>012/2025</v>
          </cell>
          <cell r="H540" t="str">
            <v xml:space="preserve">1º ADITIVO DE CONTRATO 012/2025
</v>
          </cell>
          <cell r="K540">
            <v>45870</v>
          </cell>
          <cell r="L540" t="str">
            <v>Lei nº 13.303/2016 Licitação - CDC nº 05/2024</v>
          </cell>
          <cell r="M540">
            <v>45947</v>
          </cell>
          <cell r="N540">
            <v>637334.30000000005</v>
          </cell>
          <cell r="O540" t="str">
            <v>ENCERRADO</v>
          </cell>
        </row>
        <row r="541">
          <cell r="A541">
            <v>10130</v>
          </cell>
          <cell r="B541" t="str">
            <v>50900.001513/2023-67</v>
          </cell>
          <cell r="C541" t="str">
            <v>Contratação do serviço de gestão documental e digitalização aplicado à documentação de arquivo internos, para a Companhia Docas do Ceará</v>
          </cell>
          <cell r="E541" t="str">
            <v>Golden Technologia LTDA</v>
          </cell>
          <cell r="F541" t="str">
            <v>09.558.104/0001-90</v>
          </cell>
          <cell r="G541" t="str">
            <v>013/2025</v>
          </cell>
          <cell r="K541">
            <v>45707</v>
          </cell>
          <cell r="L541" t="str">
            <v>Lei nº 13.303/2016 Pregão Eletrônico Nº 90005/2024</v>
          </cell>
          <cell r="M541">
            <v>46072</v>
          </cell>
          <cell r="N541">
            <v>1700000</v>
          </cell>
          <cell r="O541" t="str">
            <v>ENCERRADO</v>
          </cell>
        </row>
        <row r="542">
          <cell r="A542">
            <v>10131</v>
          </cell>
          <cell r="B542" t="str">
            <v>50900.001513/2023-67</v>
          </cell>
          <cell r="C542" t="str">
            <v>Contratação do serviço de gestão documental e digitalização aplicado à documentação de arquivo internos, para a Companhia Docas do Ceará</v>
          </cell>
          <cell r="E542" t="str">
            <v>Golden Technologia LTDA</v>
          </cell>
          <cell r="F542" t="str">
            <v>09.558.104/0001-90</v>
          </cell>
          <cell r="G542" t="str">
            <v>013/2025</v>
          </cell>
          <cell r="H542" t="str">
            <v xml:space="preserve">1º ADITIVO DE CONTRATO 013/2025
</v>
          </cell>
          <cell r="K542">
            <v>45908</v>
          </cell>
          <cell r="L542" t="str">
            <v>Lei nº 13.303/2016 Pregão Eletrônico Nº 90005/2024</v>
          </cell>
          <cell r="M542">
            <v>46079</v>
          </cell>
          <cell r="N542">
            <v>1982291.53</v>
          </cell>
          <cell r="O542" t="str">
            <v>ENCERRADO</v>
          </cell>
        </row>
        <row r="543">
          <cell r="A543">
            <v>10132</v>
          </cell>
          <cell r="B543" t="str">
            <v>50900.001513/2023-67</v>
          </cell>
          <cell r="C543" t="str">
            <v>Contratação do serviço de gestão documental e digitalização aplicado à documentação de arquivo internos, para a Companhia Docas do Ceará</v>
          </cell>
          <cell r="E543" t="str">
            <v>Golden Technologia LTDA</v>
          </cell>
          <cell r="F543" t="str">
            <v>09.558.104/0001-90</v>
          </cell>
          <cell r="G543" t="str">
            <v>013/2025</v>
          </cell>
          <cell r="H543" t="str">
            <v xml:space="preserve">2º ADITIVO DE CONTRATO 013/2025
</v>
          </cell>
          <cell r="K543">
            <v>46079</v>
          </cell>
          <cell r="L543" t="str">
            <v>Lei nº 13.303/2016 Pregão Eletrônico Nº 90005/2024</v>
          </cell>
          <cell r="M543">
            <v>46444</v>
          </cell>
          <cell r="N543">
            <v>487725.94</v>
          </cell>
          <cell r="O543" t="str">
            <v>EM EXECUÇÃO</v>
          </cell>
        </row>
        <row r="544">
          <cell r="A544">
            <v>10140</v>
          </cell>
          <cell r="B544" t="str">
            <v>50900.000093/2025-63</v>
          </cell>
          <cell r="C544" t="str">
            <v>Contratação do serviço de elaboração de estudo técnico para avaliação dos impactos econômicos e socioambientais de eventual transferência da tancagem (armazenamento de combustíveis e gases derivados do petróleo) da região portuária de Fortaleza</v>
          </cell>
          <cell r="E544" t="str">
            <v>Modal Consult Projetos e Consultoria LTDA</v>
          </cell>
          <cell r="F544" t="str">
            <v>17.778.727/0001-05</v>
          </cell>
          <cell r="G544" t="str">
            <v>014/2025</v>
          </cell>
          <cell r="K544">
            <v>45709</v>
          </cell>
          <cell r="L544" t="str">
            <v xml:space="preserve">Lei 13.303/2016
art. 30, II
 Dispensa de Licitação  </v>
          </cell>
          <cell r="M544">
            <v>45831</v>
          </cell>
          <cell r="N544">
            <v>320000</v>
          </cell>
          <cell r="O544" t="str">
            <v>ENCERRADO</v>
          </cell>
        </row>
        <row r="545">
          <cell r="A545">
            <v>10150</v>
          </cell>
          <cell r="B545" t="str">
            <v>50900.000011/2025-81</v>
          </cell>
          <cell r="C545" t="str">
            <v>Prestação de serviços de restauração e reforço do muro da sede da alfândega da Receita Federal do Brasil - RFB, situado nas intermediações do Porto de Fortaleza.</v>
          </cell>
          <cell r="E545" t="str">
            <v>Primus Construções e Serviços LTDA</v>
          </cell>
          <cell r="F545" t="str">
            <v>44.546.744/0001-81</v>
          </cell>
          <cell r="G545" t="str">
            <v>015/2025</v>
          </cell>
          <cell r="K545">
            <v>45709</v>
          </cell>
          <cell r="L545" t="str">
            <v xml:space="preserve">Lei 13.303/2016
arT. 29, XV
 Dispensa de Licitação  </v>
          </cell>
          <cell r="M545">
            <v>45774</v>
          </cell>
          <cell r="N545">
            <v>102588.45</v>
          </cell>
          <cell r="O545" t="str">
            <v>ENCERRADO</v>
          </cell>
        </row>
        <row r="546">
          <cell r="A546">
            <v>10160</v>
          </cell>
          <cell r="B546" t="str">
            <v>50900.000987/2024-72</v>
          </cell>
          <cell r="C546" t="str">
            <v>Prestação de serviços de limpeza de fossa séptica com uso de caminhão com capacidade para 8.000 litros ou superior, para a Companhia Docas do Ceará</v>
          </cell>
          <cell r="E546" t="str">
            <v>C. Napoleão Bastos Tigre ME</v>
          </cell>
          <cell r="F546" t="str">
            <v>41.301.508/0001-07</v>
          </cell>
          <cell r="G546" t="str">
            <v>016/2025</v>
          </cell>
          <cell r="K546">
            <v>45811</v>
          </cell>
          <cell r="L546" t="str">
            <v xml:space="preserve">Lei 13.303/2016
arT. 29, II
 Dispensa de Licitação  </v>
          </cell>
          <cell r="M546">
            <v>46179</v>
          </cell>
          <cell r="N546">
            <v>26376</v>
          </cell>
          <cell r="O546" t="str">
            <v>EM EXECUÇÃO</v>
          </cell>
        </row>
        <row r="547">
          <cell r="A547">
            <v>10170</v>
          </cell>
          <cell r="B547" t="str">
            <v>50900.000552/2024-28</v>
          </cell>
          <cell r="C547" t="str">
            <v>Prestação de serviços de controle sanitário integrado no combate a pragas urbanas em todas as instalações do Porto de Fortaleza, nos termos do Edital de Pregão Eletrônico nº n° 90013/2024 e seus anexos</v>
          </cell>
          <cell r="E547" t="str">
            <v>AJ Serviços LTDA</v>
          </cell>
          <cell r="F547" t="str">
            <v>40.910.360/0001-45</v>
          </cell>
          <cell r="G547" t="str">
            <v>017/2025</v>
          </cell>
          <cell r="K547">
            <v>45712</v>
          </cell>
          <cell r="L547" t="str">
            <v>Lei nº 13.303/2016 Pregão Eletrônico Nº 90013/2024</v>
          </cell>
          <cell r="M547">
            <v>46091</v>
          </cell>
          <cell r="N547">
            <v>119217.60000000001</v>
          </cell>
          <cell r="O547" t="str">
            <v>ENCERRADO</v>
          </cell>
        </row>
        <row r="548">
          <cell r="A548">
            <v>10171</v>
          </cell>
          <cell r="B548" t="str">
            <v>50900.000552/2024-28</v>
          </cell>
          <cell r="C548" t="str">
            <v>Prestação de serviços de controle sanitário integrado no combate a pragas urbanas em todas as instalações do Porto de Fortaleza, nos termos do Edital de Pregão Eletrônico nº n° 90013/2024 e seus anexos</v>
          </cell>
          <cell r="E548" t="str">
            <v>AJ Serviços LTDA</v>
          </cell>
          <cell r="F548" t="str">
            <v>40.910.360/0001-45</v>
          </cell>
          <cell r="G548" t="str">
            <v>017/2025</v>
          </cell>
          <cell r="H548" t="str">
            <v xml:space="preserve">1º ADITIVO DE CONTRATO 013/2025
</v>
          </cell>
          <cell r="K548">
            <v>46083</v>
          </cell>
          <cell r="L548" t="str">
            <v>Lei nº 13.303/2016 Pregão Eletrônico Nº 90013/2024</v>
          </cell>
          <cell r="M548">
            <v>46456</v>
          </cell>
          <cell r="N548">
            <v>119217.60000000001</v>
          </cell>
          <cell r="O548" t="str">
            <v>EM EXECUÇÃO</v>
          </cell>
        </row>
        <row r="549">
          <cell r="A549">
            <v>10180</v>
          </cell>
          <cell r="B549" t="str">
            <v>50900.000226/2025-00</v>
          </cell>
          <cell r="C549" t="str">
            <v>Contratação dos serviços de supervisão da obra de requalificação e pavimentação do acesso ao Terminal Marítimo do Porto de Fortaleza.</v>
          </cell>
          <cell r="E549" t="str">
            <v>COMOL - Construções e Consultoria Moreira Lima LTDA</v>
          </cell>
          <cell r="F549" t="str">
            <v>00.506.515/0001-68</v>
          </cell>
          <cell r="G549" t="str">
            <v>018/2025</v>
          </cell>
          <cell r="K549">
            <v>45733</v>
          </cell>
          <cell r="L549" t="str">
            <v xml:space="preserve">Lei 13.303/2016
arT. 29, I
 Dispensa de Licitação  </v>
          </cell>
          <cell r="M549">
            <v>45982</v>
          </cell>
          <cell r="N549">
            <v>139715.44</v>
          </cell>
          <cell r="O549" t="str">
            <v>ENCERRADO</v>
          </cell>
        </row>
        <row r="550">
          <cell r="A550">
            <v>10181</v>
          </cell>
          <cell r="B550" t="str">
            <v>50900.000226/2025-00</v>
          </cell>
          <cell r="C550" t="str">
            <v>Contratação dos serviços de supervisão da obra de requalificação e pavimentação do acesso ao Terminal Marítimo do Porto de Fortaleza.</v>
          </cell>
          <cell r="E550" t="str">
            <v>COMOL - Construções e Consultoria Moreira Lima LTDA</v>
          </cell>
          <cell r="F550" t="str">
            <v>00.506.515/0001-68</v>
          </cell>
          <cell r="G550" t="str">
            <v>018/2025</v>
          </cell>
          <cell r="H550" t="str">
            <v xml:space="preserve">1º ADITIVO DE CONTRATO 018/2025
</v>
          </cell>
          <cell r="K550">
            <v>45986</v>
          </cell>
          <cell r="L550" t="str">
            <v xml:space="preserve">Lei 13.303/2016
arT. 29, I
 Dispensa de Licitação  </v>
          </cell>
          <cell r="M550">
            <v>45989</v>
          </cell>
          <cell r="N550">
            <v>174644.3</v>
          </cell>
          <cell r="O550" t="str">
            <v>ENCERRADO</v>
          </cell>
        </row>
        <row r="551">
          <cell r="A551">
            <v>10190</v>
          </cell>
          <cell r="B551" t="str">
            <v>50900.000497/2025-57</v>
          </cell>
          <cell r="C551" t="str">
            <v>Contratação do serviço de agenciamento de viagens, compreendendo os serviços de emissão, remarcação e cancelamento de passagens aéreas nacionais e internacionais para a Companhia Docas do Ceará.</v>
          </cell>
          <cell r="E551" t="str">
            <v>Aires Turismo LTDA - EPP</v>
          </cell>
          <cell r="F551" t="str">
            <v>06.064.175/0001-49</v>
          </cell>
          <cell r="G551" t="str">
            <v>019/2025</v>
          </cell>
          <cell r="K551">
            <v>45758</v>
          </cell>
          <cell r="L551" t="str">
            <v xml:space="preserve">Lei 13.303/2016
arT. 29, XV
 Dispensa de Licitação  </v>
          </cell>
          <cell r="M551">
            <v>45941</v>
          </cell>
          <cell r="N551">
            <v>360000</v>
          </cell>
          <cell r="O551" t="str">
            <v>ENCERRADO</v>
          </cell>
        </row>
        <row r="552">
          <cell r="A552">
            <v>10200</v>
          </cell>
          <cell r="B552" t="str">
            <v>50900.000438/2025-89</v>
          </cell>
          <cell r="C552" t="str">
            <v>Contratação para prestação de serviço de manutenção e suporte ao sistema de videomonitoramento (CFTV) da Companhia Docas do Ceará.</v>
          </cell>
          <cell r="E552" t="str">
            <v>Eagle Soluções Tecnológicas LTDA</v>
          </cell>
          <cell r="F552" t="str">
            <v>20.794.976/0001-90</v>
          </cell>
          <cell r="G552" t="str">
            <v>020/2025</v>
          </cell>
          <cell r="K552">
            <v>45769</v>
          </cell>
          <cell r="L552" t="str">
            <v xml:space="preserve">Lei 13.303/2016
arT. 29, XV
 Dispensa de Licitação  </v>
          </cell>
          <cell r="M552">
            <v>45973</v>
          </cell>
          <cell r="N552">
            <v>717880</v>
          </cell>
          <cell r="O552" t="str">
            <v>ENCERRADO</v>
          </cell>
        </row>
        <row r="553">
          <cell r="A553">
            <v>10210</v>
          </cell>
          <cell r="B553" t="str">
            <v>50900.001454/2024-16</v>
          </cell>
          <cell r="C553" t="str">
            <v>Contratação de empresa para realização da obra de construção da coberta do gate de acesso de veículos e implantação de usina fotovoltaica, localizado no NAP, com fornecimento de mão de obra e materiais necessários.</v>
          </cell>
          <cell r="E553" t="str">
            <v>Consórcio Vivace Ok</v>
          </cell>
          <cell r="F553" t="str">
            <v>18.403.031/0001-59</v>
          </cell>
          <cell r="G553" t="str">
            <v>021/2025</v>
          </cell>
          <cell r="K553">
            <v>45786</v>
          </cell>
          <cell r="L553" t="str">
            <v>Lei nº 13.303/2016 Licitação CDC Nº 02/2025</v>
          </cell>
          <cell r="M553">
            <v>46092</v>
          </cell>
          <cell r="N553">
            <v>2839000</v>
          </cell>
          <cell r="O553" t="str">
            <v>ENCERRADO</v>
          </cell>
        </row>
        <row r="554">
          <cell r="A554">
            <v>10211</v>
          </cell>
          <cell r="B554" t="str">
            <v>50900.001454/2024-16</v>
          </cell>
          <cell r="C554" t="str">
            <v>Contratação de empresa para realização da obra de construção da coberta do gate de acesso de veículos e implantação de usina fotovoltaica, localizado no NAP, com fornecimento de mão de obra e materiais necessários.</v>
          </cell>
          <cell r="E554" t="str">
            <v>Consórcio Vivace Ok</v>
          </cell>
          <cell r="F554" t="str">
            <v>18.403.031/0001-59</v>
          </cell>
          <cell r="G554" t="str">
            <v>021/2025</v>
          </cell>
          <cell r="H554" t="str">
            <v xml:space="preserve">1º ADITIVO DE CONTRATO 018/2025
</v>
          </cell>
          <cell r="K554">
            <v>45964</v>
          </cell>
          <cell r="L554" t="str">
            <v>Lei nº 13.303/2016 Licitação CDC Nº 02/2025</v>
          </cell>
          <cell r="M554">
            <v>46092</v>
          </cell>
          <cell r="N554">
            <v>3532164.62</v>
          </cell>
          <cell r="O554" t="str">
            <v>ENCERRADO</v>
          </cell>
        </row>
        <row r="555">
          <cell r="A555">
            <v>10212</v>
          </cell>
          <cell r="B555" t="str">
            <v>50900.001454/2024-16</v>
          </cell>
          <cell r="C555" t="str">
            <v>Contratação de empresa para realização da obra de construção da coberta do gate de acesso de veículos e implantação de usina fotovoltaica, localizado no NAP, com fornecimento de mão de obra e materiais necessários.</v>
          </cell>
          <cell r="E555" t="str">
            <v>Consórcio Vivace Ok</v>
          </cell>
          <cell r="F555" t="str">
            <v>18.403.031/0001-59</v>
          </cell>
          <cell r="G555" t="str">
            <v>021/2025</v>
          </cell>
          <cell r="H555" t="str">
            <v xml:space="preserve">2º ADITIVO DE CONTRATO 018/2025
</v>
          </cell>
          <cell r="K555">
            <v>46329</v>
          </cell>
          <cell r="L555" t="str">
            <v>Lei nº 13.303/2016 Licitação CDC Nº 02/2025</v>
          </cell>
          <cell r="M555">
            <v>46152</v>
          </cell>
          <cell r="N555">
            <v>3532164.62</v>
          </cell>
          <cell r="O555" t="str">
            <v>EM EXECUÇÃO</v>
          </cell>
        </row>
        <row r="556">
          <cell r="A556">
            <v>10220</v>
          </cell>
          <cell r="B556" t="str">
            <v>50900.001690/2023-43</v>
          </cell>
          <cell r="C556" t="str">
            <v>Serviços de mão de obra terceirizada, para prestação de serviços de apoio administrativo, em caráter subsidiário, em atividades meio, no âmbito da Companhia Docas do Ceará</v>
          </cell>
          <cell r="E556" t="str">
            <v>DKM Soluções Empresariais LTDA</v>
          </cell>
          <cell r="F556" t="str">
            <v>22.527.999/0001-64</v>
          </cell>
          <cell r="G556" t="str">
            <v>022/2025</v>
          </cell>
          <cell r="K556">
            <v>45783</v>
          </cell>
          <cell r="L556" t="str">
            <v>Lei nº 13.303/2016 Pregão Eletrônico Nº 90014/2024</v>
          </cell>
          <cell r="M556">
            <v>46169</v>
          </cell>
          <cell r="N556">
            <v>8779972.8000000007</v>
          </cell>
          <cell r="O556" t="str">
            <v>EM EXECUÇÃO</v>
          </cell>
        </row>
        <row r="557">
          <cell r="A557">
            <v>10221</v>
          </cell>
          <cell r="B557" t="str">
            <v>50900.001690/2023-43</v>
          </cell>
          <cell r="C557" t="str">
            <v>Serviços de mão de obra terceirizada, para prestação de serviços de apoio administrativo, em caráter subsidiário, em atividades meio, no âmbito da Companhia Docas do Ceará</v>
          </cell>
          <cell r="E557" t="str">
            <v>DKM Soluções Empresariais LTDA</v>
          </cell>
          <cell r="F557" t="str">
            <v>22.527.999/0001-64</v>
          </cell>
          <cell r="G557" t="str">
            <v>022/2025</v>
          </cell>
          <cell r="H557" t="str">
            <v xml:space="preserve">1º ADITIVO DE CONTRATO 022/2025
</v>
          </cell>
          <cell r="K557">
            <v>45868</v>
          </cell>
          <cell r="L557" t="str">
            <v>Lei nº 13.303/2016 Pregão Eletrônico Nº 90014/2024</v>
          </cell>
          <cell r="M557">
            <v>46169</v>
          </cell>
          <cell r="N557">
            <v>9232144.9199999999</v>
          </cell>
          <cell r="O557" t="str">
            <v>EM EXECUÇÃO</v>
          </cell>
        </row>
        <row r="558">
          <cell r="A558">
            <v>10230</v>
          </cell>
          <cell r="B558" t="str">
            <v>50900.000462/2025-18</v>
          </cell>
          <cell r="C558" t="str">
            <v>Participação da CDC, como expositor, na Feira e Seminário do Agro Nordeste - PEC Nordeste 2025.</v>
          </cell>
          <cell r="E558" t="str">
            <v>Promoexpo Promoção e Montagem de Eventos LTDA</v>
          </cell>
          <cell r="F558" t="str">
            <v>07.137.874/0001-34</v>
          </cell>
          <cell r="G558" t="str">
            <v>023/2025</v>
          </cell>
          <cell r="K558">
            <v>45796</v>
          </cell>
          <cell r="L558" t="str">
            <v xml:space="preserve">Lei 13.303/2016
art. 30, II
 Dispensa de Licitação  </v>
          </cell>
          <cell r="M558">
            <v>45841</v>
          </cell>
          <cell r="N558">
            <v>14800</v>
          </cell>
          <cell r="O558" t="str">
            <v>ENCERRADO</v>
          </cell>
        </row>
        <row r="559">
          <cell r="A559">
            <v>10240</v>
          </cell>
          <cell r="B559" t="str">
            <v>50900.000504/2025-11</v>
          </cell>
          <cell r="C559" t="str">
            <v>Contratação de serviços Telefônico Fixo Comutado - STFC e de Serviço Móvel Pessoal - SMP com transmissão e dados a ser executado de forma continua.</v>
          </cell>
          <cell r="E559" t="str">
            <v>Telefônia Brasil S.A.</v>
          </cell>
          <cell r="F559" t="str">
            <v>02.558.157/0001-62</v>
          </cell>
          <cell r="G559" t="str">
            <v>024/2025</v>
          </cell>
          <cell r="K559">
            <v>45785</v>
          </cell>
          <cell r="L559" t="str">
            <v xml:space="preserve">Lei 13.303/2016
arT. 29, II
 Dispensa de Licitação  </v>
          </cell>
          <cell r="M559">
            <v>45975</v>
          </cell>
          <cell r="N559">
            <v>13923</v>
          </cell>
          <cell r="O559" t="str">
            <v>ENCERRADO</v>
          </cell>
        </row>
        <row r="560">
          <cell r="A560">
            <v>10241</v>
          </cell>
          <cell r="B560" t="str">
            <v>50900.000504/2025-11</v>
          </cell>
          <cell r="C560" t="str">
            <v>Contratação de serviços Telefônico Fixo Comutado - STFC e de Serviço Móvel Pessoal - SMP com transmissão e dados a ser executado de forma continua.</v>
          </cell>
          <cell r="E560" t="str">
            <v>Telefônia Brasil S.A.</v>
          </cell>
          <cell r="F560" t="str">
            <v>02.558.157/0001-62</v>
          </cell>
          <cell r="G560" t="str">
            <v>024/2025</v>
          </cell>
          <cell r="H560" t="str">
            <v xml:space="preserve">1º ADITIVO DE CONTRATO 024/2025
</v>
          </cell>
          <cell r="K560">
            <v>45975</v>
          </cell>
          <cell r="L560" t="str">
            <v xml:space="preserve">Lei 13.303/2016
arT. 29, II
 Dispensa de Licitação  </v>
          </cell>
          <cell r="M560">
            <v>46187</v>
          </cell>
          <cell r="N560">
            <v>13923</v>
          </cell>
          <cell r="O560" t="str">
            <v>EM EXECUÇÃO</v>
          </cell>
        </row>
        <row r="561">
          <cell r="A561">
            <v>10250</v>
          </cell>
          <cell r="B561" t="str">
            <v>50900.001392/2022-72</v>
          </cell>
          <cell r="C561"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1" t="str">
            <v>3G Engenharia LTDA</v>
          </cell>
          <cell r="F561" t="str">
            <v>19.657.038/0001-60</v>
          </cell>
          <cell r="G561" t="str">
            <v>025/2025</v>
          </cell>
          <cell r="K561">
            <v>45792</v>
          </cell>
          <cell r="L561" t="str">
            <v>Lei nº 13.303/2016 Pregão Eletrônico Nº 90001/2025</v>
          </cell>
          <cell r="M561">
            <v>46187</v>
          </cell>
          <cell r="N561">
            <v>1980211.83</v>
          </cell>
          <cell r="O561" t="str">
            <v>EM EXECUÇÃO</v>
          </cell>
        </row>
        <row r="562">
          <cell r="A562">
            <v>10251</v>
          </cell>
          <cell r="B562" t="str">
            <v>50900.001392/2022-72</v>
          </cell>
          <cell r="C562"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2" t="str">
            <v>3G Engenharia LTDA</v>
          </cell>
          <cell r="F562" t="str">
            <v>19.657.038/0001-60</v>
          </cell>
          <cell r="G562" t="str">
            <v>025/2025</v>
          </cell>
          <cell r="H562" t="str">
            <v xml:space="preserve">1º ADITIVO DE CONTRATO 025/2025
</v>
          </cell>
          <cell r="K562">
            <v>46022</v>
          </cell>
          <cell r="L562" t="str">
            <v>Lei nº 13.303/2016 Pregão Eletrônico Nº 90001/2025</v>
          </cell>
          <cell r="M562">
            <v>46187</v>
          </cell>
          <cell r="N562">
            <v>2469355.71</v>
          </cell>
          <cell r="O562" t="str">
            <v>EM EXECUÇÃO</v>
          </cell>
        </row>
        <row r="563">
          <cell r="A563">
            <v>10252</v>
          </cell>
          <cell r="B563" t="str">
            <v>50900.001392/2022-72</v>
          </cell>
          <cell r="C563" t="str">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ell>
          <cell r="E563" t="str">
            <v>3G Engenharia LTDA</v>
          </cell>
          <cell r="F563" t="str">
            <v>19.657.038/0001-60</v>
          </cell>
          <cell r="G563" t="str">
            <v>025/2025</v>
          </cell>
          <cell r="H563" t="str">
            <v xml:space="preserve">2º ADITIVO DE CONTRATO 025/2025
</v>
          </cell>
          <cell r="K563">
            <v>46097</v>
          </cell>
          <cell r="L563" t="str">
            <v>Lei nº 13.303/2016 Pregão Eletrônico Nº 90001/2025</v>
          </cell>
          <cell r="M563">
            <v>46552</v>
          </cell>
          <cell r="N563">
            <v>2469355.71</v>
          </cell>
          <cell r="O563" t="str">
            <v>EM EXECUÇÃO</v>
          </cell>
        </row>
        <row r="564">
          <cell r="A564">
            <v>10260</v>
          </cell>
          <cell r="B564" t="str">
            <v>50900.000791/2024-88</v>
          </cell>
          <cell r="C564" t="str">
            <v>Aquisição de elastômeros para defensas portuárias (Item 01)</v>
          </cell>
          <cell r="E564" t="str">
            <v>MR Engenharia LTDA</v>
          </cell>
          <cell r="F564" t="str">
            <v>49.799.180/0001-02</v>
          </cell>
          <cell r="G564" t="str">
            <v>026/2025</v>
          </cell>
          <cell r="K564">
            <v>45821</v>
          </cell>
          <cell r="L564" t="str">
            <v>Lei nº 13.303/2016 Pregão Eletrônico Nº 90006/2024</v>
          </cell>
          <cell r="M564">
            <v>46199</v>
          </cell>
          <cell r="N564">
            <v>872718</v>
          </cell>
          <cell r="O564" t="str">
            <v>EM EXECUÇÃO</v>
          </cell>
        </row>
        <row r="565">
          <cell r="A565">
            <v>10270</v>
          </cell>
          <cell r="B565" t="str">
            <v>50900.000791/2024-88</v>
          </cell>
          <cell r="C565" t="str">
            <v>Aquisição de elastômeros para defensas portuárias (Item 02)</v>
          </cell>
          <cell r="E565" t="str">
            <v>Phoenix Comércio de Sobressalentes LTDA</v>
          </cell>
          <cell r="F565" t="str">
            <v>11.344.273/0001-70</v>
          </cell>
          <cell r="G565" t="str">
            <v>027/2025</v>
          </cell>
          <cell r="K565">
            <v>45824</v>
          </cell>
          <cell r="L565" t="str">
            <v>Lei nº 13.303/2016 Pregão Eletrônico Nº 90006/2024</v>
          </cell>
          <cell r="M565">
            <v>46199</v>
          </cell>
          <cell r="N565">
            <v>246804.64</v>
          </cell>
          <cell r="O565" t="str">
            <v>EM EXECUÇÃO</v>
          </cell>
        </row>
        <row r="566">
          <cell r="A566">
            <v>10280</v>
          </cell>
          <cell r="B566" t="str">
            <v>50900.000419/2025-52</v>
          </cell>
          <cell r="C566" t="str">
            <v>Aquisição de lâmpadas de vapor metálico ovoide 1500W para iluminação dos postes do Porto de Fortaleza</v>
          </cell>
          <cell r="E566" t="str">
            <v>Duluz Comércio de Iluminação LTDA</v>
          </cell>
          <cell r="F566" t="str">
            <v>03.646.340/0001-82</v>
          </cell>
          <cell r="G566" t="str">
            <v>028/2025</v>
          </cell>
          <cell r="K566">
            <v>45818</v>
          </cell>
          <cell r="L566" t="str">
            <v xml:space="preserve">Lei 13.303/2016
arT. 29, II
 Dispensa de Licitação  </v>
          </cell>
          <cell r="M566">
            <v>45856</v>
          </cell>
          <cell r="N566">
            <v>62675</v>
          </cell>
          <cell r="O566" t="str">
            <v>ENCERRADO</v>
          </cell>
        </row>
        <row r="567">
          <cell r="A567">
            <v>10290</v>
          </cell>
          <cell r="B567" t="str">
            <v>50900.000787/2025-09</v>
          </cell>
          <cell r="C567" t="str">
            <v>Aquisição de material de limpeza e copa para a Companhia Docas do Ceará.</v>
          </cell>
          <cell r="E567" t="str">
            <v>Premium Distribuidora de Produtos de Limpeza LTDA.</v>
          </cell>
          <cell r="F567" t="str">
            <v>36.762.014/0001-90</v>
          </cell>
          <cell r="G567" t="str">
            <v>029/2025</v>
          </cell>
          <cell r="K567">
            <v>45846</v>
          </cell>
          <cell r="L567" t="str">
            <v xml:space="preserve">Lei 13.303/2016
arT. 29, II
 Dispensa de Licitação  </v>
          </cell>
          <cell r="M567">
            <v>45971</v>
          </cell>
          <cell r="N567">
            <v>66235.72</v>
          </cell>
          <cell r="O567" t="str">
            <v>ENCERRADO</v>
          </cell>
        </row>
        <row r="568">
          <cell r="A568">
            <v>10300</v>
          </cell>
          <cell r="B568" t="str">
            <v>50900.000018/2024-11</v>
          </cell>
          <cell r="C568" t="str">
            <v>Contratação de serviço de buffet para Companhia Docas do Ceará - CDC</v>
          </cell>
          <cell r="E568" t="str">
            <v>VC Promoções e Eventos LTDA</v>
          </cell>
          <cell r="F568" t="str">
            <v>04.088.833/0001-07</v>
          </cell>
          <cell r="G568" t="str">
            <v>030/2025</v>
          </cell>
          <cell r="K568">
            <v>45859</v>
          </cell>
          <cell r="L568" t="str">
            <v>Lei nº 13.303/2016 Pregão Eletrônico Nº 90012/2024</v>
          </cell>
          <cell r="M568">
            <v>46239</v>
          </cell>
          <cell r="N568">
            <v>148798.66</v>
          </cell>
          <cell r="O568" t="str">
            <v>EM EXECUÇÃO</v>
          </cell>
        </row>
        <row r="569">
          <cell r="A569">
            <v>10310</v>
          </cell>
          <cell r="B569" t="str">
            <v>50900.000774/2025-21</v>
          </cell>
          <cell r="C569" t="str">
            <v>Serviço de controlador de acesso, com dedicação exclusiva de mão de obra, para atender às necessidades da Companhia Docas do Ceará - CDC</v>
          </cell>
          <cell r="E569" t="str">
            <v>Serval Serviços e Limpeza LTDA</v>
          </cell>
          <cell r="F569" t="str">
            <v>07.360.290/0001-23</v>
          </cell>
          <cell r="G569" t="str">
            <v>031/2025</v>
          </cell>
          <cell r="K569" t="str">
            <v>11/07/202</v>
          </cell>
          <cell r="L569" t="str">
            <v xml:space="preserve">Lei 13.303/2016
arT. 29, XV
 Dispensa de Licitação  </v>
          </cell>
          <cell r="M569">
            <v>46030</v>
          </cell>
          <cell r="N569">
            <v>2048320.8</v>
          </cell>
          <cell r="O569" t="str">
            <v>ENCERRADO</v>
          </cell>
        </row>
        <row r="570">
          <cell r="A570">
            <v>10320</v>
          </cell>
          <cell r="B570" t="str">
            <v>50900.001072/2024-84</v>
          </cell>
          <cell r="C570" t="str">
            <v>Prestação de serviço de outsourcing de impressão para a Companhia Docas do Ceará - CDC</v>
          </cell>
          <cell r="E570" t="str">
            <v>Soluções Serviços de Locação de Máquinas e Equipamentos para Escritório LTDA</v>
          </cell>
          <cell r="F570" t="str">
            <v>07.759.174/0001-81</v>
          </cell>
          <cell r="G570" t="str">
            <v>032/2025</v>
          </cell>
          <cell r="K570">
            <v>45860</v>
          </cell>
          <cell r="L570" t="str">
            <v>Lei nº 13.303/2016 Pregão Eletrônico Nº 90003/2025</v>
          </cell>
          <cell r="M570">
            <v>47693</v>
          </cell>
          <cell r="N570">
            <v>149998.79999999999</v>
          </cell>
          <cell r="O570" t="str">
            <v>EM EXECUÇÃO</v>
          </cell>
        </row>
        <row r="571">
          <cell r="A571">
            <v>10321</v>
          </cell>
          <cell r="B571" t="str">
            <v>50900.001072/2024-84</v>
          </cell>
          <cell r="C571" t="str">
            <v>Prestação de serviço de outsourcing de impressão para a Companhia Docas do Ceará - CDC</v>
          </cell>
          <cell r="E571" t="str">
            <v>Soluções Serviços de Locação de Máquinas e Equipamentos para Escritório LTDA</v>
          </cell>
          <cell r="F571" t="str">
            <v>07.759.174/0001-81</v>
          </cell>
          <cell r="G571" t="str">
            <v>032/2025</v>
          </cell>
          <cell r="H571" t="str">
            <v xml:space="preserve">1º ADITIVO DE CONTRATO 002/2025
</v>
          </cell>
          <cell r="K571">
            <v>46086</v>
          </cell>
          <cell r="L571" t="str">
            <v>Lei nº 13.303/2016 Pregão Eletrônico Nº 90003/2025</v>
          </cell>
          <cell r="M571">
            <v>47693</v>
          </cell>
          <cell r="N571">
            <v>160474.1</v>
          </cell>
          <cell r="O571" t="str">
            <v>EM EXECUÇÃO</v>
          </cell>
        </row>
        <row r="572">
          <cell r="A572">
            <v>10330</v>
          </cell>
          <cell r="B572" t="str">
            <v>50900.001024/2024-96</v>
          </cell>
          <cell r="C572" t="str">
            <v>Prestação de serviços de reforma e adaptação do prédio do Almoxarifado para conversão em Arquivo Físico destinado à guarda de documentos e registros da Companhia Docas do Ceará - CDC.</v>
          </cell>
          <cell r="E572" t="str">
            <v>Primus Construções e Serviços LTDA</v>
          </cell>
          <cell r="F572" t="str">
            <v>44.546.744/0001-81</v>
          </cell>
          <cell r="G572" t="str">
            <v>033/2025</v>
          </cell>
          <cell r="K572">
            <v>45859</v>
          </cell>
          <cell r="L572" t="str">
            <v>Lei nº 13.303/2016 Licitação CDC Nº 02/2025</v>
          </cell>
          <cell r="M572">
            <v>46059</v>
          </cell>
          <cell r="N572">
            <v>576999.99</v>
          </cell>
          <cell r="O572" t="str">
            <v>ENCERRADO</v>
          </cell>
        </row>
        <row r="573">
          <cell r="A573">
            <v>10340</v>
          </cell>
          <cell r="B573" t="str">
            <v>50900.000599/2025-72</v>
          </cell>
          <cell r="C573" t="str">
            <v>Participação da CDC, como expositor, na 31º edição da EXPOFRUIT 2025 - Feira Internacional da Fruticultura Tropical Irrigada</v>
          </cell>
          <cell r="E573" t="str">
            <v>PromoExpo Promoção e Montagem de Eventos LTDA - ME</v>
          </cell>
          <cell r="F573" t="str">
            <v>07.137.874/0001-34</v>
          </cell>
          <cell r="G573" t="str">
            <v>034/2025</v>
          </cell>
          <cell r="K573">
            <v>45870</v>
          </cell>
          <cell r="L573" t="str">
            <v xml:space="preserve">Lei 13.303/2016
art. 30, II
 Dispensa de Licitação  </v>
          </cell>
          <cell r="M573">
            <v>45918</v>
          </cell>
          <cell r="N573">
            <v>15200</v>
          </cell>
          <cell r="O573" t="str">
            <v>ENCERRADO</v>
          </cell>
        </row>
        <row r="574">
          <cell r="A574">
            <v>10350</v>
          </cell>
          <cell r="B574" t="str">
            <v>50900.001602/2024-94</v>
          </cell>
          <cell r="C574" t="str">
            <v>Serviço de manutenção da qualidade da água potável fornecida no Porto de Fortaleza, incluindo pós-tratamento, com o fornecimento de mão de obra, equipamentos e insumos</v>
          </cell>
          <cell r="E574" t="str">
            <v>Moreira Costa Laboratórios e Engenharia Ambiental Ltda</v>
          </cell>
          <cell r="F574" t="str">
            <v>11.071.357/0001-87</v>
          </cell>
          <cell r="G574" t="str">
            <v>035/2025</v>
          </cell>
          <cell r="K574">
            <v>45870</v>
          </cell>
          <cell r="L574" t="str">
            <v>Lei nº 13.303/2016 Pregão Eletrônico Nº 90002/2024</v>
          </cell>
          <cell r="M574">
            <v>46605</v>
          </cell>
          <cell r="N574">
            <v>149890.56</v>
          </cell>
          <cell r="O574" t="str">
            <v>EM EXECUÇÃO</v>
          </cell>
        </row>
        <row r="575">
          <cell r="A575">
            <v>10360</v>
          </cell>
          <cell r="B575" t="str">
            <v>50900.000252/2025-20</v>
          </cell>
          <cell r="C575" t="str">
            <v>Participação da CDC nos eventos Brasil Export 2025, Fórum Regional Nordeste Export, Fórum Nacional e 6° ENAPH.</v>
          </cell>
          <cell r="E575" t="str">
            <v>Centro de Estudos em Logística, Transporte e Comércio Exterior do Brasil Export LTDA</v>
          </cell>
          <cell r="F575" t="str">
            <v>40.435.738/0001-04</v>
          </cell>
          <cell r="G575" t="str">
            <v>036/2025</v>
          </cell>
          <cell r="K575">
            <v>45866</v>
          </cell>
          <cell r="L575" t="str">
            <v xml:space="preserve">Lei 13.303/2016
art. 30, II
 Dispensa de Licitação  </v>
          </cell>
          <cell r="M575">
            <v>46047</v>
          </cell>
          <cell r="N575">
            <v>130000</v>
          </cell>
          <cell r="O575" t="str">
            <v>ENCERRADO</v>
          </cell>
        </row>
        <row r="576">
          <cell r="A576">
            <v>10370</v>
          </cell>
          <cell r="B576" t="str">
            <v>50900.000697/2025-18</v>
          </cell>
          <cell r="C576" t="str">
            <v>Serviço de planejamento, organização e execução de concurso público de provas e títulos para o provimento de cargos de nível superior em diversas áreas para CDC.</v>
          </cell>
          <cell r="E576" t="str">
            <v>Instituto de Apoio ao Desenvolvimento da UVA – IADE</v>
          </cell>
          <cell r="F576" t="str">
            <v>05.130.881/0001-89</v>
          </cell>
          <cell r="G576" t="str">
            <v>037/2025</v>
          </cell>
          <cell r="K576">
            <v>45868</v>
          </cell>
          <cell r="L576" t="str">
            <v xml:space="preserve">Lei 13.303/2016
art. 29, VII
 Dispensa de Licitação  </v>
          </cell>
          <cell r="M576">
            <v>46248</v>
          </cell>
          <cell r="N576">
            <v>876794.24</v>
          </cell>
          <cell r="O576" t="str">
            <v>EM EXECUÇÃO</v>
          </cell>
        </row>
        <row r="577">
          <cell r="A577">
            <v>10380</v>
          </cell>
          <cell r="B577" t="str">
            <v>50900.000924/2025-05</v>
          </cell>
          <cell r="C577" t="str">
            <v>Contratação do serviço de coleta, transporte, tratamento e destinação final de resíduos</v>
          </cell>
          <cell r="E577" t="str">
            <v>Braslimp Transportes Especializados LTDA</v>
          </cell>
          <cell r="F577" t="str">
            <v>12.216.990/0001-89</v>
          </cell>
          <cell r="G577" t="str">
            <v>038/2025</v>
          </cell>
          <cell r="K577">
            <v>45870</v>
          </cell>
          <cell r="L577" t="str">
            <v xml:space="preserve">Lei 13.303/2016
art. 29, XV
 Dispensa de Licitação  </v>
          </cell>
          <cell r="M577">
            <v>46054</v>
          </cell>
          <cell r="N577">
            <v>76007.38</v>
          </cell>
          <cell r="O577" t="str">
            <v>ENCERRADO</v>
          </cell>
        </row>
        <row r="578">
          <cell r="A578">
            <v>10390</v>
          </cell>
          <cell r="B578" t="str">
            <v>50900.000255/2024-82</v>
          </cell>
          <cell r="C578" t="str">
            <v>Aquisição de munição para o arsenal da Guarda Portuária da CDC.</v>
          </cell>
          <cell r="E578" t="str">
            <v>Companhia Brasileira de Cartuchos.</v>
          </cell>
          <cell r="F578" t="str">
            <v>57.494.031.0001-63</v>
          </cell>
          <cell r="G578" t="str">
            <v>039/2025</v>
          </cell>
          <cell r="K578">
            <v>45985</v>
          </cell>
          <cell r="L578" t="str">
            <v xml:space="preserve">Lei 13.303/2016
art. 30, I
 Dispensa de Licitação  </v>
          </cell>
          <cell r="M578">
            <v>46177</v>
          </cell>
          <cell r="N578">
            <v>14925</v>
          </cell>
          <cell r="O578" t="str">
            <v>EM EXECUÇÃO</v>
          </cell>
        </row>
        <row r="579">
          <cell r="A579">
            <v>10400</v>
          </cell>
          <cell r="F579" t="str">
            <v>17.854.788/0001-04</v>
          </cell>
          <cell r="G579" t="str">
            <v>040/2025</v>
          </cell>
          <cell r="O579" t="str">
            <v>ENCERRADO</v>
          </cell>
        </row>
        <row r="580">
          <cell r="A580">
            <v>10410</v>
          </cell>
          <cell r="B580" t="str">
            <v>50900.000298/2024-68</v>
          </cell>
          <cell r="C580" t="str">
            <v>Aquisição de crachás, prendedores jacaré e mantas magnéticas específicas para veículos (Lote 1).</v>
          </cell>
          <cell r="E580" t="str">
            <v>Vixcard Comércio, Serviços e Importação de Artigos para Identificação Ltda</v>
          </cell>
          <cell r="F580" t="str">
            <v>02.583.967/0001-79</v>
          </cell>
          <cell r="G580" t="str">
            <v>041/2025</v>
          </cell>
          <cell r="K580">
            <v>45902</v>
          </cell>
          <cell r="L580" t="str">
            <v xml:space="preserve">Lei 13.303/2016
art. 29, II
 Dispensa de Licitação  </v>
          </cell>
          <cell r="M580">
            <v>46297</v>
          </cell>
          <cell r="N580">
            <v>7800</v>
          </cell>
          <cell r="O580" t="str">
            <v>EM EXECUÇÃO</v>
          </cell>
        </row>
        <row r="581">
          <cell r="A581">
            <v>10420</v>
          </cell>
          <cell r="B581" t="str">
            <v>50900.000298/2024-68</v>
          </cell>
          <cell r="C581" t="str">
            <v>Aquisição de crachás, prendedores jacaré e mantas magnéticas específicas para veículos (Lote 2).</v>
          </cell>
          <cell r="E581" t="str">
            <v>Odimilsom Alves Pereira - EPP</v>
          </cell>
          <cell r="F581" t="str">
            <v>03.930.566/0001-00</v>
          </cell>
          <cell r="G581" t="str">
            <v>042/2025</v>
          </cell>
          <cell r="K581">
            <v>45902</v>
          </cell>
          <cell r="L581" t="str">
            <v xml:space="preserve">Lei 13.303/2016
art. 29, II
 Dispensa de Licitação  </v>
          </cell>
          <cell r="M581">
            <v>46302</v>
          </cell>
          <cell r="N581">
            <v>10900</v>
          </cell>
          <cell r="O581" t="str">
            <v>EM EXECUÇÃO</v>
          </cell>
        </row>
        <row r="582">
          <cell r="A582">
            <v>10430</v>
          </cell>
          <cell r="B582" t="str">
            <v>50900.001613/2024-74</v>
          </cell>
          <cell r="C582" t="str">
            <v>Contratação de curso básico de tiro e teste psicológico e de capacidade técnica para o porte de arma de fogo para os Guardas Portuários da CDC</v>
          </cell>
          <cell r="E582" t="str">
            <v>Shooters Academia e Clube de Tiro Ltda</v>
          </cell>
          <cell r="F582" t="str">
            <v>13.537.678/0001-50</v>
          </cell>
          <cell r="G582" t="str">
            <v>043/2025</v>
          </cell>
          <cell r="K582">
            <v>45905</v>
          </cell>
          <cell r="L582" t="str">
            <v>Lei nº 13.303/2016 Pregão Eletrônico Nº 90010/2025</v>
          </cell>
          <cell r="M582">
            <v>45990</v>
          </cell>
          <cell r="N582">
            <v>89963.67</v>
          </cell>
          <cell r="O582" t="str">
            <v>ENCERRADO</v>
          </cell>
        </row>
        <row r="583">
          <cell r="A583">
            <v>10440</v>
          </cell>
          <cell r="B583" t="str">
            <v>50900.000685/2024-02</v>
          </cell>
          <cell r="C583" t="str">
            <v>Material de Expediente - Objeto do presente contrato é a aquisição de material de expediente (Itens 1, 6, 7, 8, 9, 10, 11, 12, 13, 14, 15, 16, 17, 18, 19, 20, 21, 23, 24, 25, 26, 28, 29, 34, 35, 39, 44, 45, 47, 50, 51,52, 53, 54, 55 e 56).</v>
          </cell>
          <cell r="E583" t="str">
            <v>F. C. Soares e Silva - ME</v>
          </cell>
          <cell r="F583" t="str">
            <v>05.921.476/0001-89</v>
          </cell>
          <cell r="G583" t="str">
            <v>044/2025</v>
          </cell>
          <cell r="K583">
            <v>45902</v>
          </cell>
          <cell r="L583" t="str">
            <v>Lei nº 13.303/2016 Pregão Eletrônico Nº 90007/2025</v>
          </cell>
          <cell r="M583">
            <v>46288</v>
          </cell>
          <cell r="N583">
            <v>4665.84</v>
          </cell>
          <cell r="O583" t="str">
            <v>EM EXECUÇÃO</v>
          </cell>
        </row>
        <row r="584">
          <cell r="A584">
            <v>10450</v>
          </cell>
          <cell r="B584" t="str">
            <v>50900.000685/2024-02</v>
          </cell>
          <cell r="C584" t="str">
            <v>Material de Expediente - Objeto do presente contrato é a aquisição de material de expediente (Itens 2, 3, 4, 5, 38, 40, 46, 48 e 49)</v>
          </cell>
          <cell r="E584" t="str">
            <v>Star Mix Comércio de Papelaria e Variedades Ltda</v>
          </cell>
          <cell r="F584" t="str">
            <v>56.385.366/0001-80</v>
          </cell>
          <cell r="G584" t="str">
            <v>045/2025</v>
          </cell>
          <cell r="K584">
            <v>45908</v>
          </cell>
          <cell r="L584" t="str">
            <v>Lei nº 13.303/2016 Pregão Eletrônico Nº 90007/2025</v>
          </cell>
          <cell r="M584">
            <v>46290</v>
          </cell>
          <cell r="N584">
            <v>1250.2</v>
          </cell>
          <cell r="O584" t="str">
            <v>EM EXECUÇÃO</v>
          </cell>
        </row>
        <row r="585">
          <cell r="A585">
            <v>10460</v>
          </cell>
          <cell r="B585" t="str">
            <v>50900.000685/2024-02</v>
          </cell>
          <cell r="C585" t="str">
            <v>Material de Expediente - aquisição de material de expediente (Item 22)</v>
          </cell>
          <cell r="E585" t="str">
            <v>EB Distribuidora Ltda</v>
          </cell>
          <cell r="F585" t="str">
            <v>53.254.670/0001-09</v>
          </cell>
          <cell r="G585" t="str">
            <v>046/2025</v>
          </cell>
          <cell r="K585">
            <v>45908</v>
          </cell>
          <cell r="L585" t="str">
            <v>Lei nº 13.303/2016 Pregão Eletrônico Nº 90007/2025</v>
          </cell>
          <cell r="M585">
            <v>46290</v>
          </cell>
          <cell r="N585">
            <v>2136</v>
          </cell>
          <cell r="O585" t="str">
            <v>EM EXECUÇÃO</v>
          </cell>
        </row>
        <row r="586">
          <cell r="A586">
            <v>10470</v>
          </cell>
          <cell r="B586" t="str">
            <v>50900.000685/2024-02</v>
          </cell>
          <cell r="C586" t="str">
            <v>Material de Expediente - aquisição de material de expediente (Itens 27 e 30)</v>
          </cell>
          <cell r="E586" t="str">
            <v>DM Comercial Importadora e Exportadora de Artigos de Iluminação EIRELI.</v>
          </cell>
          <cell r="F586" t="str">
            <v>30.866.576/0002-88</v>
          </cell>
          <cell r="G586" t="str">
            <v>047/2025</v>
          </cell>
          <cell r="K586">
            <v>45909</v>
          </cell>
          <cell r="L586" t="str">
            <v>Lei nº 13.303/2016 Pregão Eletrônico Nº 90007/2025</v>
          </cell>
          <cell r="M586">
            <v>46290</v>
          </cell>
          <cell r="N586">
            <v>644.45000000000005</v>
          </cell>
          <cell r="O586" t="str">
            <v>EM EXECUÇÃO</v>
          </cell>
        </row>
        <row r="587">
          <cell r="A587">
            <v>10480</v>
          </cell>
          <cell r="B587" t="str">
            <v>50900.000685/2024-02</v>
          </cell>
          <cell r="C587" t="str">
            <v>Material de Expediente - aquisição de material de expediente (Item 33)</v>
          </cell>
          <cell r="E587" t="str">
            <v>FG Comércio Tendtudo LTDA</v>
          </cell>
          <cell r="F587" t="str">
            <v>52.332.054/0001-58</v>
          </cell>
          <cell r="G587" t="str">
            <v>048/2025</v>
          </cell>
          <cell r="K587">
            <v>45957</v>
          </cell>
          <cell r="L587" t="str">
            <v>Lei nº 13.303/2016 Pregão Eletrônico Nº 90007/2025</v>
          </cell>
          <cell r="M587">
            <v>46350</v>
          </cell>
          <cell r="N587">
            <v>1939.5</v>
          </cell>
          <cell r="O587" t="str">
            <v>EM EXECUÇÃO</v>
          </cell>
        </row>
        <row r="588">
          <cell r="A588">
            <v>10490</v>
          </cell>
          <cell r="B588" t="str">
            <v>50900.000685/2024-02</v>
          </cell>
          <cell r="C588" t="str">
            <v>Material de Expediente - aquisição de material de expediente (Item 36)</v>
          </cell>
          <cell r="E588" t="str">
            <v>Isabel Alves de Souza - ME.</v>
          </cell>
          <cell r="F588" t="str">
            <v>33.622.151/0001-30</v>
          </cell>
          <cell r="G588" t="str">
            <v>049/2025</v>
          </cell>
          <cell r="K588">
            <v>45903</v>
          </cell>
          <cell r="L588" t="str">
            <v>Lei nº 13.303/2016 Pregão Eletrônico Nº 90007/2025</v>
          </cell>
          <cell r="M588">
            <v>46288</v>
          </cell>
          <cell r="N588">
            <v>650</v>
          </cell>
          <cell r="O588" t="str">
            <v>EM EXECUÇÃO</v>
          </cell>
        </row>
        <row r="589">
          <cell r="A589">
            <v>10500</v>
          </cell>
          <cell r="B589" t="str">
            <v>50900.000685/2024-02</v>
          </cell>
          <cell r="C589" t="str">
            <v>Material de Expediente - aquisição de material de expediente (Item 37)</v>
          </cell>
          <cell r="E589" t="str">
            <v>Eduardo B. Herbster Ltda.</v>
          </cell>
          <cell r="F589" t="str">
            <v>58.457.133/0001-71</v>
          </cell>
          <cell r="G589" t="str">
            <v>050/2025</v>
          </cell>
          <cell r="K589">
            <v>45909</v>
          </cell>
          <cell r="L589" t="str">
            <v>Lei nº 13.303/2016 Pregão Eletrônico Nº 90007/2025</v>
          </cell>
          <cell r="M589">
            <v>46288</v>
          </cell>
          <cell r="N589">
            <v>450</v>
          </cell>
          <cell r="O589" t="str">
            <v>EM EXECUÇÃO</v>
          </cell>
        </row>
        <row r="590">
          <cell r="A590">
            <v>10510</v>
          </cell>
          <cell r="B590" t="str">
            <v>50900.000685/2024-02</v>
          </cell>
          <cell r="C590" t="str">
            <v>Material de Expediente - aquisição de material de expediente (Itens 41, 42 e 57)</v>
          </cell>
          <cell r="E590" t="str">
            <v>Eduque &amp; Brinque Ltda</v>
          </cell>
          <cell r="F590" t="str">
            <v>12.321.127/0001-91</v>
          </cell>
          <cell r="G590" t="str">
            <v>051/2025</v>
          </cell>
          <cell r="K590">
            <v>45973</v>
          </cell>
          <cell r="L590" t="str">
            <v>Lei nº 13.303/2016 Pregão Eletrônico Nº 90007/2025</v>
          </cell>
          <cell r="M590">
            <v>46345</v>
          </cell>
          <cell r="N590">
            <v>20329.25</v>
          </cell>
          <cell r="O590" t="str">
            <v>EM EXECUÇÃO</v>
          </cell>
        </row>
        <row r="591">
          <cell r="A591">
            <v>10520</v>
          </cell>
          <cell r="B591" t="str">
            <v>50900.000685/2024-02</v>
          </cell>
          <cell r="C591" t="str">
            <v>Material de Expediente - aquisição de material de expediente (Itens 43) 
Ressalta-se que o contrato não foi assinado formalmente pelas partes.</v>
          </cell>
          <cell r="E591" t="str">
            <v>Select – Com. e Serv Ltda</v>
          </cell>
          <cell r="F591" t="str">
            <v>40.919.130/0001-47</v>
          </cell>
          <cell r="G591" t="str">
            <v>052/2025</v>
          </cell>
          <cell r="O591" t="str">
            <v>ENCERRADO</v>
          </cell>
        </row>
        <row r="592">
          <cell r="A592">
            <v>10530</v>
          </cell>
          <cell r="B592" t="str">
            <v>50900.001635/2024-34</v>
          </cell>
          <cell r="C592" t="str">
            <v>Contratação do serviço de reparo estrutural do píer petroleiro do Porto de Fortaleza/CE – Etapa 2.</v>
          </cell>
          <cell r="E592" t="str">
            <v>Concrepoxi Engenharia Ltda</v>
          </cell>
          <cell r="F592" t="str">
            <v>08.064.693/0001-98</v>
          </cell>
          <cell r="G592" t="str">
            <v>053/2025</v>
          </cell>
          <cell r="K592">
            <v>45901</v>
          </cell>
          <cell r="L592" t="str">
            <v>Lei nº 13.303/2016 Licitação CDC Nº 02/2025</v>
          </cell>
          <cell r="M592">
            <v>46273</v>
          </cell>
          <cell r="N592">
            <v>11150000</v>
          </cell>
          <cell r="O592" t="str">
            <v>EM EXECUÇÃO</v>
          </cell>
        </row>
        <row r="593">
          <cell r="A593">
            <v>10540</v>
          </cell>
          <cell r="B593" t="str">
            <v>50900.001009/2024-48</v>
          </cell>
          <cell r="C593" t="str">
            <v>Contratação de solução para modernização e expansão do sistema de videomonitoramento (CFTV) da Companhia Docas do Ceará – CDC.</v>
          </cell>
          <cell r="E593" t="str">
            <v>Eagle Soluções Tecnológicas LTDA</v>
          </cell>
          <cell r="F593" t="str">
            <v>20.794.976/0001-90</v>
          </cell>
          <cell r="G593" t="str">
            <v>054/2025</v>
          </cell>
          <cell r="K593">
            <v>45902</v>
          </cell>
          <cell r="L593" t="str">
            <v>Lei nº 13.303/2016 Pregão Eletrônico Nº 90015/2024</v>
          </cell>
          <cell r="M593" t="str">
            <v>09/09/20230</v>
          </cell>
          <cell r="N593">
            <v>40300000</v>
          </cell>
          <cell r="O593" t="str">
            <v>EM EXECUÇÃO</v>
          </cell>
        </row>
        <row r="594">
          <cell r="A594">
            <v>10541</v>
          </cell>
          <cell r="B594" t="str">
            <v>50900.001009/2024-48</v>
          </cell>
          <cell r="C594" t="str">
            <v>Contratação de solução para modernização e expansão do sistema de videomonitoramento (CFTV) da Companhia Docas do Ceará – CDC.</v>
          </cell>
          <cell r="E594" t="str">
            <v>Eagle Soluções Tecnológicas LTDA</v>
          </cell>
          <cell r="F594" t="str">
            <v>20.794.976/0001-90</v>
          </cell>
          <cell r="G594" t="str">
            <v>054/2025</v>
          </cell>
          <cell r="H594" t="str">
            <v xml:space="preserve">1º ADITIVO DE CONTRATO 54/2025
</v>
          </cell>
          <cell r="K594">
            <v>45953</v>
          </cell>
          <cell r="L594" t="str">
            <v>Lei nº 13.303/2016 Pregão Eletrônico Nº 90015/2024</v>
          </cell>
          <cell r="M594" t="str">
            <v>09/09/20230</v>
          </cell>
          <cell r="N594">
            <v>40300000</v>
          </cell>
          <cell r="O594" t="str">
            <v>EM EXECUÇÃO</v>
          </cell>
        </row>
        <row r="595">
          <cell r="A595">
            <v>10542</v>
          </cell>
          <cell r="B595" t="str">
            <v>50900.001009/2024-48</v>
          </cell>
          <cell r="C595" t="str">
            <v>Contratação de solução para modernização e expansão do sistema de videomonitoramento (CFTV) da Companhia Docas do Ceará – CDC.</v>
          </cell>
          <cell r="E595" t="str">
            <v>Eagle Soluções Tecnológicas LTDA</v>
          </cell>
          <cell r="F595" t="str">
            <v>20.794.976/0001-90</v>
          </cell>
          <cell r="G595" t="str">
            <v>054/2025</v>
          </cell>
          <cell r="H595" t="str">
            <v xml:space="preserve">2º ADITIVO DE CONTRATO 54/2025
</v>
          </cell>
          <cell r="K595">
            <v>46042</v>
          </cell>
          <cell r="L595" t="str">
            <v>Lei nº 13.303/2016 Pregão Eletrônico Nº 90015/2024</v>
          </cell>
          <cell r="M595" t="str">
            <v>09/09/20230</v>
          </cell>
          <cell r="N595">
            <v>40630546.82</v>
          </cell>
          <cell r="O595" t="str">
            <v>EM EXECUÇÃO</v>
          </cell>
        </row>
        <row r="596">
          <cell r="A596">
            <v>10550</v>
          </cell>
          <cell r="B596" t="str">
            <v>50900.001690/2023-43</v>
          </cell>
          <cell r="C596" t="str">
            <v>Serviços de mão de obra terceirizada, para prestação de serviços de apoio administrativo, em caráter subsidiário, em atividades meio, no âmbito da Companhia Docas do Ceará.</v>
          </cell>
          <cell r="E596" t="str">
            <v>Trevo Serviços e Eventos Ltda</v>
          </cell>
          <cell r="F596" t="str">
            <v>24.109.843/0001-99</v>
          </cell>
          <cell r="G596" t="str">
            <v>055/2025</v>
          </cell>
          <cell r="K596">
            <v>45904</v>
          </cell>
          <cell r="L596" t="str">
            <v>Lei nº 13.303/2016 Pregão Eletrônico Nº 90014/2025</v>
          </cell>
          <cell r="M596">
            <v>46269</v>
          </cell>
          <cell r="N596">
            <v>9006706.1999999993</v>
          </cell>
          <cell r="O596" t="str">
            <v>EM EXECUÇÃO</v>
          </cell>
        </row>
        <row r="597">
          <cell r="A597">
            <v>10551</v>
          </cell>
          <cell r="B597" t="str">
            <v>50900.001690/2023-43</v>
          </cell>
          <cell r="C597" t="str">
            <v>Serviços de mão de obra terceirizada, para prestação de serviços de apoio administrativo, em caráter subsidiário, em atividades meio, no âmbito da Companhia Docas do Ceará.</v>
          </cell>
          <cell r="E597" t="str">
            <v>Trevo Serviços e Eventos Ltda</v>
          </cell>
          <cell r="F597" t="str">
            <v>24.109.843/0001-99</v>
          </cell>
          <cell r="G597" t="str">
            <v>055/2025</v>
          </cell>
          <cell r="H597" t="str">
            <v xml:space="preserve">1º ADITIVO DE CONTRATO 55/2025
</v>
          </cell>
          <cell r="K597">
            <v>45933</v>
          </cell>
          <cell r="L597" t="str">
            <v>Lei nº 13.303/2016 Pregão Eletrônico Nº 90014/2025</v>
          </cell>
          <cell r="M597">
            <v>46269</v>
          </cell>
          <cell r="N597">
            <v>9435317.4000000004</v>
          </cell>
          <cell r="O597" t="str">
            <v>EM EXECUÇÃO</v>
          </cell>
        </row>
        <row r="598">
          <cell r="A598">
            <v>10552</v>
          </cell>
          <cell r="B598" t="str">
            <v>50900.001690/2023-43</v>
          </cell>
          <cell r="C598" t="str">
            <v>Serviços de mão de obra terceirizada, para prestação de serviços de apoio administrativo, em caráter subsidiário, em atividades meio, no âmbito da Companhia Docas do Ceará.</v>
          </cell>
          <cell r="E598" t="str">
            <v>Trevo Serviços e Eventos Ltda</v>
          </cell>
          <cell r="F598" t="str">
            <v>24.109.843/0001-99</v>
          </cell>
          <cell r="G598" t="str">
            <v>055/2025</v>
          </cell>
          <cell r="H598" t="str">
            <v xml:space="preserve">2º ADITIVO DE CONTRATO 55/2025
</v>
          </cell>
          <cell r="K598">
            <v>46057</v>
          </cell>
          <cell r="L598" t="str">
            <v>Lei nº 13.303/2016 Pregão Eletrônico Nº 90014/2025</v>
          </cell>
          <cell r="M598">
            <v>46269</v>
          </cell>
          <cell r="N598">
            <v>9873293.4000000004</v>
          </cell>
          <cell r="O598" t="str">
            <v>EM EXECUÇÃO</v>
          </cell>
        </row>
        <row r="599">
          <cell r="A599">
            <v>10560</v>
          </cell>
          <cell r="B599" t="str">
            <v>50900.000185/2025-43</v>
          </cell>
          <cell r="C599" t="str">
            <v>Contratação de Conta-Depósito Vinculada - bloqueada para movimentação, destinada a abrigar os recursos provisionados de rubricas constantes da planilha de custos e formação de preços dos contratos firmados pela CDC. 
Ressalta-se que o contrato não foi assinado formalmente pelas partes.</v>
          </cell>
          <cell r="E599" t="str">
            <v>Banco do Brasil SA</v>
          </cell>
          <cell r="F599" t="str">
            <v>-</v>
          </cell>
          <cell r="G599" t="str">
            <v>056/2025</v>
          </cell>
          <cell r="O599" t="str">
            <v>ENCERRADO</v>
          </cell>
        </row>
        <row r="600">
          <cell r="A600">
            <v>10570</v>
          </cell>
          <cell r="B600" t="str">
            <v>50900.000979/2025-15</v>
          </cell>
          <cell r="C600" t="str">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 seus dependentes e agregados.</v>
          </cell>
          <cell r="E600" t="str">
            <v>Hapvida Assistência Médica S.A.</v>
          </cell>
          <cell r="F600" t="str">
            <v>63.554.067/0001-98</v>
          </cell>
          <cell r="G600" t="str">
            <v>057/2025</v>
          </cell>
          <cell r="K600">
            <v>45918</v>
          </cell>
          <cell r="L600" t="str">
            <v xml:space="preserve">Lei 13.303/2016
art. 29, XV
 Dispensa de Licitação  </v>
          </cell>
          <cell r="M600">
            <v>46111</v>
          </cell>
          <cell r="N600">
            <v>1189145.1000000001</v>
          </cell>
          <cell r="O600" t="str">
            <v>ENCERRADO</v>
          </cell>
        </row>
        <row r="601">
          <cell r="A601">
            <v>10580</v>
          </cell>
          <cell r="B601" t="str">
            <v>50900.001294/2023-16</v>
          </cell>
          <cell r="C601" t="str">
            <v>Contratação do serviço de Limpeza e Apoio Administrativo (copeiragem, recepção, portaria, motorista e motoqueiro) para a Companhia Docas do CearáAthos Assessoria e Serviços Terceirizados Eireli</v>
          </cell>
          <cell r="E601" t="str">
            <v>Athos Assessoria e Serviços Terceirizados Eireli.    (MG)</v>
          </cell>
          <cell r="F601" t="str">
            <v>11.774.942/0001-43</v>
          </cell>
          <cell r="G601" t="str">
            <v>058/2025</v>
          </cell>
          <cell r="K601">
            <v>45912</v>
          </cell>
          <cell r="L601" t="str">
            <v>Lei nº 13.303/2016 Pregão Eletrônico Nº 90010/2025</v>
          </cell>
          <cell r="M601">
            <v>46296</v>
          </cell>
          <cell r="N601">
            <v>4705744.53</v>
          </cell>
          <cell r="O601" t="str">
            <v>EM EXECUÇÃO</v>
          </cell>
        </row>
        <row r="602">
          <cell r="A602">
            <v>10590</v>
          </cell>
          <cell r="B602" t="str">
            <v>50900.001022/2024-05</v>
          </cell>
          <cell r="C602" t="str">
            <v>Prestação de serviço de agenciamento de viagens para aquisição de passagens aéreas nacionais e internacionais, para atender as necessidades da Companhia Docas do Ceará – CDC</v>
          </cell>
          <cell r="E602" t="str">
            <v>IDEIAS TURISMO LTDA.</v>
          </cell>
          <cell r="F602" t="str">
            <v>39.847.728/0001-99</v>
          </cell>
          <cell r="G602" t="str">
            <v>059/2025</v>
          </cell>
          <cell r="K602">
            <v>45933</v>
          </cell>
          <cell r="L602" t="str">
            <v>Lei nº 13.303/2016 Pregão Eletrônico Nº 90014/2025</v>
          </cell>
          <cell r="M602">
            <v>46309</v>
          </cell>
          <cell r="N602">
            <v>2140899.6</v>
          </cell>
          <cell r="O602" t="str">
            <v>EM EXECUÇÃO</v>
          </cell>
        </row>
        <row r="603">
          <cell r="A603">
            <v>10600</v>
          </cell>
          <cell r="B603" t="str">
            <v>50900.000804/2025-08</v>
          </cell>
          <cell r="C603" t="str">
            <v>Contratação de empresa para implantação de Sistema de ERP (Enterprise Resource Planning) para a Companhia Docas do Ceará.</v>
          </cell>
          <cell r="E603" t="str">
            <v>MXM Jettax Soluções e Serviços Ltda</v>
          </cell>
          <cell r="F603" t="str">
            <v>17.778.727/0001-05</v>
          </cell>
          <cell r="G603" t="str">
            <v>060/2025</v>
          </cell>
          <cell r="K603">
            <v>45954</v>
          </cell>
          <cell r="L603" t="str">
            <v>Lei nº 13.303/2016 Licitação CDC Nº 04/2025</v>
          </cell>
          <cell r="M603">
            <v>47797</v>
          </cell>
          <cell r="N603">
            <v>8150000</v>
          </cell>
          <cell r="O603" t="str">
            <v>EM EXECUÇÃO</v>
          </cell>
        </row>
        <row r="604">
          <cell r="A604">
            <v>10610</v>
          </cell>
          <cell r="B604" t="str">
            <v>50900.001075/2025-07</v>
          </cell>
          <cell r="C604" t="str">
            <v>Serviço de elaboração de estudo técnico para avaliação do potencial crescimento de carga e impactos econômicos no Porto de Fortaleza com uma eventual implantação de malha ferroviária em bitola mista</v>
          </cell>
          <cell r="E604" t="str">
            <v>Modal Consult Projetos e Consultoria LTDA</v>
          </cell>
          <cell r="F604" t="str">
            <v>17.778.727/0001-05</v>
          </cell>
          <cell r="G604" t="str">
            <v>061/2025</v>
          </cell>
          <cell r="K604">
            <v>45953</v>
          </cell>
          <cell r="L604" t="str">
            <v xml:space="preserve">Lei 13.303/2016
art. 30, II
 Dispensa de Licitação  </v>
          </cell>
          <cell r="M604">
            <v>46052</v>
          </cell>
          <cell r="N604">
            <v>295000</v>
          </cell>
          <cell r="O604" t="str">
            <v>ENCERRADO</v>
          </cell>
        </row>
        <row r="605">
          <cell r="A605">
            <v>10620</v>
          </cell>
          <cell r="B605" t="str">
            <v>50900.000963/2025-02</v>
          </cell>
          <cell r="C605" t="str">
            <v>Contratação do serviço de Reforma e modernização da sede administrativa da Companhia Docas do Ceará (CDC) e na construção de auditório anexo</v>
          </cell>
          <cell r="E605" t="str">
            <v>Consórcio Vivace OK Reforma.</v>
          </cell>
          <cell r="F605" t="str">
            <v>18.403.031/0001-59</v>
          </cell>
          <cell r="G605" t="str">
            <v>062/2025</v>
          </cell>
          <cell r="K605">
            <v>45958</v>
          </cell>
          <cell r="L605" t="str">
            <v>Lei nº 13.303/2016 Licitação CDC Nº 05/2025</v>
          </cell>
          <cell r="M605">
            <v>46270</v>
          </cell>
          <cell r="N605">
            <v>9670260.1500000004</v>
          </cell>
          <cell r="O605" t="str">
            <v>EM EXECUÇÃO</v>
          </cell>
        </row>
        <row r="606">
          <cell r="A606">
            <v>10621</v>
          </cell>
          <cell r="B606" t="str">
            <v>50900.000963/2025-02</v>
          </cell>
          <cell r="C606" t="str">
            <v>Contratação do serviço de Reforma e modernização da sede administrativa da Companhia Docas do Ceará (CDC) e na construção de auditório anexo</v>
          </cell>
          <cell r="E606" t="str">
            <v>Consórcio Vivace OK Reforma.</v>
          </cell>
          <cell r="F606" t="str">
            <v>18.403.031/0001-59</v>
          </cell>
          <cell r="G606" t="str">
            <v>062/2025</v>
          </cell>
          <cell r="H606" t="str">
            <v xml:space="preserve">1º ADITIVO DE CONTRATO 062/2025
</v>
          </cell>
          <cell r="K606">
            <v>46134</v>
          </cell>
          <cell r="L606" t="str">
            <v>Lei nº 13.303/2016 Licitação CDC Nº 05/2025</v>
          </cell>
          <cell r="M606">
            <v>46270</v>
          </cell>
          <cell r="N606">
            <v>10596222.710000001</v>
          </cell>
          <cell r="O606" t="str">
            <v>EM EXECUÇÃO</v>
          </cell>
        </row>
        <row r="607">
          <cell r="A607">
            <v>10630</v>
          </cell>
          <cell r="B607" t="str">
            <v>50900.000764/2024-13</v>
          </cell>
          <cell r="C607" t="str">
            <v>Contratação de empresa especializada para realização de inventário patrimonial e teste de impairment, para atender as necessidades da Companhia Docas do Ceará.</v>
          </cell>
          <cell r="E607" t="str">
            <v>BIAEON Contabilidade, Consultoria Patrimonial, Avaliações e Informática Ltda.</v>
          </cell>
          <cell r="F607" t="str">
            <v>07.760.399/0001-58</v>
          </cell>
          <cell r="G607" t="str">
            <v>063/2025</v>
          </cell>
          <cell r="K607">
            <v>45973</v>
          </cell>
          <cell r="L607" t="str">
            <v>Lei nº 13.303/2016 Pregão Eletrônico Nº 90012/2025</v>
          </cell>
          <cell r="M607">
            <v>46354</v>
          </cell>
          <cell r="N607">
            <v>118999.92</v>
          </cell>
          <cell r="O607" t="str">
            <v>EM EXECUÇÃO</v>
          </cell>
        </row>
        <row r="608">
          <cell r="A608">
            <v>10640</v>
          </cell>
          <cell r="B608" t="str">
            <v>50900.001141/2025-31</v>
          </cell>
          <cell r="C608" t="str">
            <v>Contratação do "Curso de desenvolvimento de competências e liderança para colaboradores da CDC", programa de capacitação destinado aos gestores e colaboradores da Companhia Docas do Ceará (CDC) PDL</v>
          </cell>
          <cell r="E608" t="str">
            <v>Instituto Euvaldo Lodi Núcleo do Ceará.</v>
          </cell>
          <cell r="F608" t="str">
            <v>07.084.577/0001-78</v>
          </cell>
          <cell r="G608" t="str">
            <v>064/2025</v>
          </cell>
          <cell r="K608">
            <v>45971</v>
          </cell>
          <cell r="L608" t="str">
            <v xml:space="preserve">Lei 13.303/2016
art. 30, II
 Dispensa de Licitação  </v>
          </cell>
          <cell r="M608">
            <v>46152</v>
          </cell>
          <cell r="N608">
            <v>102960</v>
          </cell>
          <cell r="O608" t="str">
            <v>EM EXECUÇÃO</v>
          </cell>
        </row>
        <row r="609">
          <cell r="A609">
            <v>10650</v>
          </cell>
          <cell r="B609" t="str">
            <v>50900.001192/2025-62</v>
          </cell>
          <cell r="C609" t="str">
            <v>Contratação da participação da CDC na 20ª edição do Seminário de Logística no Agronegócio e Seminário Internacional de Logística - EXPOLOG 2025.</v>
          </cell>
          <cell r="E609" t="str">
            <v>PRÁTICA EVENTOS LTDA</v>
          </cell>
          <cell r="F609" t="str">
            <v>01.693.006/0001-54</v>
          </cell>
          <cell r="G609" t="str">
            <v>065/2025</v>
          </cell>
          <cell r="K609">
            <v>45986</v>
          </cell>
          <cell r="L609" t="str">
            <v>Art. 30, inciso II, da Lei nº 13.303/2016</v>
          </cell>
          <cell r="M609">
            <v>46017</v>
          </cell>
          <cell r="N609">
            <v>40000</v>
          </cell>
          <cell r="O609" t="str">
            <v>ENCERRADO</v>
          </cell>
        </row>
        <row r="610">
          <cell r="A610">
            <v>10660</v>
          </cell>
          <cell r="B610" t="str">
            <v>50900.001656/2024-50</v>
          </cell>
          <cell r="C610" t="str">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v>
          </cell>
          <cell r="E610" t="str">
            <v>Hapvida Assistência Médica S.A</v>
          </cell>
          <cell r="F610" t="str">
            <v>63.554.067/0001-98</v>
          </cell>
          <cell r="G610" t="str">
            <v>066/2025</v>
          </cell>
          <cell r="K610">
            <v>46006</v>
          </cell>
          <cell r="L610" t="str">
            <v>Lei nº 13.303/2016 Pregão Eletrônico Nº 90011/2025</v>
          </cell>
          <cell r="M610">
            <v>46754</v>
          </cell>
          <cell r="N610">
            <v>4999732.5599999996</v>
          </cell>
          <cell r="O610" t="str">
            <v>EM EXECUÇÃO</v>
          </cell>
        </row>
        <row r="611">
          <cell r="A611">
            <v>10670</v>
          </cell>
          <cell r="B611" t="str">
            <v>50900.001533/2025-08</v>
          </cell>
          <cell r="C611" t="str">
            <v>Contratação de Escritório de Advocacia especializado em Consultoria Tributária Estratégica, com atuação voltada à análise, planejamento e implementação de medidas – inclusive pela via judicial – visando à readequação do Regime de Apuração do PIS/COFINS, no âmbito da Companhia Docas do Ceará – CDC, bem como o reconhecimento dos efeitos da imunidade e respectiva repercussão econômica no âmbito do Imposto sobre Bens e Serviços (IBS) e Contribuição sobre Bens e Serviços (CBS) criados pela Reforma Tributária.</v>
          </cell>
          <cell r="E611" t="str">
            <v>Paes, Almeida e Albuquerque Advogados</v>
          </cell>
          <cell r="F611" t="str">
            <v>08.172.219/0001-80</v>
          </cell>
          <cell r="G611" t="str">
            <v>067/2025</v>
          </cell>
          <cell r="K611">
            <v>46013</v>
          </cell>
          <cell r="L611" t="str">
            <v xml:space="preserve">Lei 13.303/2016
art. 30, II
 Dispensa de Licitação  </v>
          </cell>
          <cell r="M611">
            <v>47181</v>
          </cell>
          <cell r="N611">
            <v>2796788.2</v>
          </cell>
          <cell r="O611" t="str">
            <v>EM EXECUÇÃO</v>
          </cell>
        </row>
        <row r="612">
          <cell r="A612">
            <v>10680</v>
          </cell>
          <cell r="B612" t="str">
            <v>50900.001496/2024-49</v>
          </cell>
          <cell r="C612" t="str">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 para a Companhia Docas do Ceará.</v>
          </cell>
          <cell r="E612" t="str">
            <v>Multicloud Digital LTDA</v>
          </cell>
          <cell r="F612" t="str">
            <v>38.410.286/0001-56</v>
          </cell>
          <cell r="G612" t="str">
            <v>068/2025</v>
          </cell>
          <cell r="K612">
            <v>46021</v>
          </cell>
          <cell r="L612" t="str">
            <v>Lei nº 13.303/2016 Pregão Eletrônico Nº 90006/2025</v>
          </cell>
          <cell r="M612">
            <v>47847</v>
          </cell>
          <cell r="N612">
            <v>21756950</v>
          </cell>
          <cell r="O612" t="str">
            <v>EM EXECUÇÃO</v>
          </cell>
        </row>
        <row r="613">
          <cell r="A613">
            <v>10690</v>
          </cell>
          <cell r="B613" t="str">
            <v>50900.0011783/2025-30</v>
          </cell>
          <cell r="C613" t="str">
            <v>Execução dos serviços remanescentes para conclusão da Obra de Acesso ao Terminal Marítimo de Passageiros (TMP) do Porto de Fortaleza.</v>
          </cell>
          <cell r="E613" t="str">
            <v>Vivace Construções e Empreendimentos Ltda</v>
          </cell>
          <cell r="F613" t="str">
            <v>18.403.031/0001-59</v>
          </cell>
          <cell r="G613" t="str">
            <v>069/2025</v>
          </cell>
          <cell r="K613">
            <v>46020</v>
          </cell>
          <cell r="L613" t="str">
            <v xml:space="preserve">Lei 13.303/2016
art. 29, XV
 Dispensa de Licitação  </v>
          </cell>
          <cell r="M613">
            <v>46201</v>
          </cell>
          <cell r="N613">
            <v>2070745.55</v>
          </cell>
          <cell r="O613" t="str">
            <v>EM EXECUÇÃO</v>
          </cell>
        </row>
        <row r="614">
          <cell r="A614">
            <v>11010</v>
          </cell>
          <cell r="B614" t="str">
            <v>50900.000581/2025-71</v>
          </cell>
          <cell r="C614" t="str">
            <v>Prestação de serviço de manutenção na infraestrutura telefônica com fornecimento de peça para o Porto de Fortaleza.</v>
          </cell>
          <cell r="E614" t="str">
            <v>SET - Serviços Especializados em Teleinformática LTDA.</v>
          </cell>
          <cell r="F614" t="str">
            <v>23.532.617/0001-53</v>
          </cell>
          <cell r="G614" t="str">
            <v>001/2026</v>
          </cell>
          <cell r="K614">
            <v>46041</v>
          </cell>
          <cell r="L614" t="str">
            <v>Art. 29, inciso I, da Lei nº 13.303/2016</v>
          </cell>
          <cell r="M614">
            <v>46773</v>
          </cell>
          <cell r="N614">
            <v>33360</v>
          </cell>
          <cell r="O614" t="str">
            <v>EM EXECUÇÃO</v>
          </cell>
        </row>
        <row r="615">
          <cell r="A615">
            <v>11020</v>
          </cell>
          <cell r="B615" t="str">
            <v>50900.001601/2024-40</v>
          </cell>
          <cell r="C615" t="str">
            <v>Contratação de empresa na prestação de serviços em Manutenção civil e predial no Porto de Fortaleza</v>
          </cell>
          <cell r="E615" t="str">
            <v>PHD Construções e Serviços Ltda</v>
          </cell>
          <cell r="F615" t="str">
            <v>06.960.687/0001-93</v>
          </cell>
          <cell r="G615" t="str">
            <v>002/2026</v>
          </cell>
          <cell r="K615">
            <v>46029</v>
          </cell>
          <cell r="L615" t="str">
            <v>Lei nº 13.303/2016 Pregão Eletrônico Nº 90017/2025</v>
          </cell>
          <cell r="M615">
            <v>46030</v>
          </cell>
          <cell r="N615">
            <v>9424046.8599999994</v>
          </cell>
          <cell r="O615" t="str">
            <v>ENCERRADO</v>
          </cell>
        </row>
        <row r="616">
          <cell r="A616">
            <v>11030</v>
          </cell>
          <cell r="B616" t="str">
            <v>50900.000406/2025-83</v>
          </cell>
          <cell r="C616" t="str">
            <v>Contratação de empresa especializada para fornecimento de painéis metálicos, placas UHMW e acessórios para defensas portuárias</v>
          </cell>
          <cell r="E616" t="str">
            <v>Copabo Infraestrutura Marítima Ltda</v>
          </cell>
          <cell r="F616" t="str">
            <v>02.406.691/0010-44</v>
          </cell>
          <cell r="G616" t="str">
            <v>003/2026</v>
          </cell>
          <cell r="K616">
            <v>46057</v>
          </cell>
          <cell r="L616" t="str">
            <v>Lei nº 13.303/2016</v>
          </cell>
          <cell r="M616">
            <v>46520</v>
          </cell>
          <cell r="N616">
            <v>2591640</v>
          </cell>
          <cell r="O616" t="str">
            <v>EM EXECUÇÃO</v>
          </cell>
        </row>
        <row r="617">
          <cell r="A617">
            <v>11040</v>
          </cell>
          <cell r="B617" t="str">
            <v>50900.000973/2025-30</v>
          </cell>
          <cell r="C617" t="str">
            <v>contratação do serviço de Reforma e modernização do Núcleo Especial de Polícia Marítima (NEPOM) da Companhia Docas do Ceará</v>
          </cell>
          <cell r="E617" t="str">
            <v>PRIMUS CONSTRUÇÕES E SERVIÇOS LTDA</v>
          </cell>
          <cell r="F617" t="str">
            <v>44.546.744/0001-81</v>
          </cell>
          <cell r="G617" t="str">
            <v>004/2026</v>
          </cell>
          <cell r="K617">
            <v>46050</v>
          </cell>
          <cell r="L617" t="str">
            <v>Lei 13.303/2016
Licitalçao CDC - 07/2025</v>
          </cell>
          <cell r="M617">
            <v>46295</v>
          </cell>
          <cell r="N617">
            <v>1100000</v>
          </cell>
          <cell r="O617" t="str">
            <v>EM EXECUÇÃO</v>
          </cell>
        </row>
        <row r="618">
          <cell r="A618">
            <v>11050</v>
          </cell>
          <cell r="B618" t="str">
            <v>50900.000249/2025-14</v>
          </cell>
          <cell r="C618" t="str">
            <v>Contratação de empresa especializada na prestação de serviços de seguro de responsabilidade civil e de acidentes pessoais para usuários e/ou terceiros, nos locais sob responsabilidade da Companhia Docas do Ceará,</v>
          </cell>
          <cell r="E618" t="str">
            <v>AIG SEGUROS BRASIL S.A</v>
          </cell>
          <cell r="F618" t="str">
            <v>33.040.981/0001-50</v>
          </cell>
          <cell r="G618" t="str">
            <v>005/2026</v>
          </cell>
          <cell r="K618">
            <v>46064</v>
          </cell>
          <cell r="L618" t="str">
            <v>Lei nº 13.303/2016 Pregão Eletrônico Nº 90025/2024</v>
          </cell>
          <cell r="M618">
            <v>46588</v>
          </cell>
          <cell r="N618">
            <v>60000</v>
          </cell>
          <cell r="O618" t="str">
            <v>EM EXECUÇÃO</v>
          </cell>
        </row>
        <row r="619">
          <cell r="A619">
            <v>11060</v>
          </cell>
          <cell r="B619" t="str">
            <v>50900.001770/2025-61</v>
          </cell>
          <cell r="C619" t="str">
            <v>Contratação de empresa prestadora do serviço especializado de elaboração de projeto de implementação do sistema de proteção das subestações de média tensão SE1 e SE3 do Porto de Fortaleza</v>
          </cell>
          <cell r="E619" t="str">
            <v>FARTEC GESTÃO PROJETOS LTDA</v>
          </cell>
          <cell r="F619" t="str">
            <v>09.420.985/0001-89</v>
          </cell>
          <cell r="G619" t="str">
            <v>006/2026</v>
          </cell>
          <cell r="K619">
            <v>46058</v>
          </cell>
          <cell r="L619" t="str">
            <v>Art. 29, inciso I, da Lei nº 13.303/2016</v>
          </cell>
          <cell r="M619">
            <v>46179</v>
          </cell>
          <cell r="N619">
            <v>117500.6</v>
          </cell>
          <cell r="O619" t="str">
            <v>EM EXECUÇÃO</v>
          </cell>
        </row>
        <row r="620">
          <cell r="A620">
            <v>11070</v>
          </cell>
          <cell r="B620" t="str">
            <v>50900.000484/2025-88</v>
          </cell>
          <cell r="C620" t="str">
            <v>Contratação do serviço de manutenção preventiva e corretiva das Balanças Rodoferroviárias da Companhia Docas do Ceará</v>
          </cell>
          <cell r="E620" t="str">
            <v>IMPERIUM COMÉRCIO E SERVIÇOS DE MEDIÇÃO E INSTRUMENTAÇÃO LTDA</v>
          </cell>
          <cell r="F620" t="str">
            <v>17.450.944/0001-63</v>
          </cell>
          <cell r="G620" t="str">
            <v>007/2026</v>
          </cell>
          <cell r="K620">
            <v>46064</v>
          </cell>
          <cell r="L620" t="str">
            <v>Lei nº 13.303/2016 Pregão Eletrônico Nº 90021/2024</v>
          </cell>
          <cell r="M620">
            <v>46806</v>
          </cell>
          <cell r="N620">
            <v>230000</v>
          </cell>
          <cell r="O620" t="str">
            <v>EM EXECUÇÃO</v>
          </cell>
        </row>
        <row r="621">
          <cell r="A621">
            <v>11080</v>
          </cell>
          <cell r="B621" t="str">
            <v>50900.000083/2023-66</v>
          </cell>
          <cell r="C621" t="str">
            <v>Aquisição de uniformes (vestuário) e acessórios para a Guarda Portuária do Porto de Fortaleza (GRUPO 1 - Calça Tática, Camisa e Sutache)</v>
          </cell>
          <cell r="E621" t="str">
            <v>Dominus Uniformes Indústria e Comércio LTDA</v>
          </cell>
          <cell r="F621" t="str">
            <v>12.466.487/0001-81</v>
          </cell>
          <cell r="G621" t="str">
            <v>008/2026</v>
          </cell>
          <cell r="K621">
            <v>46062</v>
          </cell>
          <cell r="L621" t="str">
            <v>Lei nº 13.303/2016 Pregão Eletrônico Nº 90007/2024</v>
          </cell>
          <cell r="M621">
            <v>46176</v>
          </cell>
          <cell r="N621">
            <v>32716.86</v>
          </cell>
          <cell r="O621" t="str">
            <v>EM EXECUÇÃO</v>
          </cell>
        </row>
        <row r="622">
          <cell r="A622">
            <v>11090</v>
          </cell>
          <cell r="B622" t="str">
            <v>50900.001347/2025-61</v>
          </cell>
          <cell r="C622" t="str">
            <v>Contratação de empresa para serviços de Reparo da coberta do Armazém C5 do Porto de Fortaleza</v>
          </cell>
          <cell r="E622" t="str">
            <v>OK Empreendimentos Construções e Serviços Ltda.</v>
          </cell>
          <cell r="F622" t="str">
            <v>08.642.026/0001-45</v>
          </cell>
          <cell r="G622" t="str">
            <v>009/2026</v>
          </cell>
          <cell r="K622">
            <v>46062</v>
          </cell>
          <cell r="L622" t="str">
            <v>Art. 29, inciso I, da Lei nº 13.303/2016</v>
          </cell>
          <cell r="M622">
            <v>46184</v>
          </cell>
          <cell r="N622">
            <v>85425.98</v>
          </cell>
          <cell r="O622" t="str">
            <v>EM EXECUÇÃO</v>
          </cell>
        </row>
        <row r="623">
          <cell r="A623">
            <v>11110</v>
          </cell>
          <cell r="B623" t="str">
            <v>50900.001608/2024-61</v>
          </cell>
          <cell r="C623" t="str">
            <v>Aquisição de equipamentos de proteção individual e coletiva, para uso dos empregados da Companhia Docas do Ceará (Itens 16)</v>
          </cell>
          <cell r="E623" t="str">
            <v>58.497.030 Natanael Gomes Izidro</v>
          </cell>
          <cell r="F623" t="str">
            <v>58.497.030/0001-35</v>
          </cell>
          <cell r="G623" t="str">
            <v>010/2026</v>
          </cell>
          <cell r="K623">
            <v>46072</v>
          </cell>
          <cell r="L623" t="str">
            <v>Lei nº 13.303/2016</v>
          </cell>
          <cell r="M623">
            <v>46511</v>
          </cell>
          <cell r="N623">
            <v>5640</v>
          </cell>
          <cell r="O623" t="str">
            <v>EM EXECUÇÃO</v>
          </cell>
        </row>
        <row r="624">
          <cell r="A624">
            <v>11111</v>
          </cell>
          <cell r="B624" t="str">
            <v>50900.001608/2024-61</v>
          </cell>
          <cell r="C624" t="str">
            <v>Aquisição de equipamentos de proteção individual e coletiva, para uso dos empregados da Companhia Docas do Ceará (Itens 13, 14 e 15)</v>
          </cell>
          <cell r="E624" t="str">
            <v>Comercial EJM Medservice LTDA</v>
          </cell>
          <cell r="F624" t="str">
            <v>13.395.341/0001-55</v>
          </cell>
          <cell r="G624" t="str">
            <v>011/2026</v>
          </cell>
          <cell r="K624">
            <v>46113</v>
          </cell>
          <cell r="L624" t="str">
            <v>Lei nº 13.303/2016</v>
          </cell>
          <cell r="N624">
            <v>7253.6</v>
          </cell>
          <cell r="O624" t="str">
            <v>ENCERRADO</v>
          </cell>
        </row>
        <row r="625">
          <cell r="A625">
            <v>11112</v>
          </cell>
          <cell r="B625" t="str">
            <v>50900.001608/2024-61</v>
          </cell>
          <cell r="C625" t="str">
            <v>Aquisição de equipamentos de proteção individual e coletiva, para uso dos empregados da Companhia Docas do Ceará (Itens 9 e 11)</v>
          </cell>
          <cell r="E625" t="str">
            <v>Mirante Produtos Náuticos LTDA – EPP.</v>
          </cell>
          <cell r="F625" t="str">
            <v>26.396.840/0001-09</v>
          </cell>
          <cell r="G625" t="str">
            <v>012/2026</v>
          </cell>
          <cell r="K625">
            <v>46136</v>
          </cell>
          <cell r="L625" t="str">
            <v>Lei nº 13.303/2016</v>
          </cell>
          <cell r="N625">
            <v>5448</v>
          </cell>
          <cell r="O625" t="str">
            <v>ENCERRADO</v>
          </cell>
        </row>
        <row r="626">
          <cell r="A626">
            <v>11113</v>
          </cell>
          <cell r="B626" t="str">
            <v>50900.001608/2024-61</v>
          </cell>
          <cell r="C626" t="str">
            <v>Aquisição de equipamentos de proteção individual e coletiva, para uso dos empregados da Companhia Docas do Ceará (Item 8)</v>
          </cell>
          <cell r="E626" t="str">
            <v>F M B COMERCIAL LTDA</v>
          </cell>
          <cell r="F626" t="str">
            <v>58.502.413/0001-54</v>
          </cell>
          <cell r="G626" t="str">
            <v>013/2026</v>
          </cell>
          <cell r="K626">
            <v>46083</v>
          </cell>
          <cell r="L626" t="str">
            <v>Lei nº 13.303/2016</v>
          </cell>
          <cell r="M626">
            <v>46476</v>
          </cell>
          <cell r="N626">
            <v>5640</v>
          </cell>
          <cell r="O626" t="str">
            <v>EM EXECUÇÃO</v>
          </cell>
        </row>
        <row r="627">
          <cell r="A627">
            <v>11114</v>
          </cell>
          <cell r="B627" t="str">
            <v>50900.001608/2024-61</v>
          </cell>
          <cell r="C627" t="str">
            <v>Aquisição de equipamentos de proteção individual e coletiva, para uso dos empregados da Companhia Docas do Ceará (Item 10)</v>
          </cell>
          <cell r="E627" t="str">
            <v>55.593.835 Natália de Fátima Siqueira Melo- ME</v>
          </cell>
          <cell r="F627" t="str">
            <v>55.593.835/0001-94</v>
          </cell>
          <cell r="G627" t="str">
            <v>014/2026</v>
          </cell>
          <cell r="K627">
            <v>46072</v>
          </cell>
          <cell r="L627" t="str">
            <v>Lei nº 13.303/2016 Pregão Eletrônico Nº 90018/2025</v>
          </cell>
          <cell r="M627">
            <v>46470</v>
          </cell>
          <cell r="N627">
            <v>2115.9</v>
          </cell>
          <cell r="O627" t="str">
            <v>EM EXECUÇÃO</v>
          </cell>
        </row>
        <row r="628">
          <cell r="A628">
            <v>11115</v>
          </cell>
          <cell r="B628" t="str">
            <v>50900.001608/2024-61</v>
          </cell>
          <cell r="C628" t="str">
            <v>Aquisição de equipamentos de proteção individual e coletiva, para uso dos empregados da Companhia Docas do Ceará (Itens 1 e 12)</v>
          </cell>
          <cell r="E628" t="str">
            <v>L. de Nardin LTDA - ME.</v>
          </cell>
          <cell r="F628" t="str">
            <v>47.363.565/0001-05</v>
          </cell>
          <cell r="G628" t="str">
            <v>015/2026</v>
          </cell>
          <cell r="K628">
            <v>46072</v>
          </cell>
          <cell r="L628" t="str">
            <v>Lei nº 13.303/2016 Pregão Eletrônico Nº 90018/2025</v>
          </cell>
          <cell r="N628">
            <v>8148</v>
          </cell>
          <cell r="O628" t="str">
            <v>ENCERRADO</v>
          </cell>
        </row>
        <row r="629">
          <cell r="A629">
            <v>11116</v>
          </cell>
          <cell r="B629" t="str">
            <v>50900.001608/2024-61</v>
          </cell>
          <cell r="C629" t="str">
            <v>Aquisição de equipamentos de proteção individual e coletiva, para uso dos empregados da Companhia Docas do Ceará (Itens 2, 3, 4, 5 e 7)</v>
          </cell>
          <cell r="E629" t="str">
            <v>L &amp; E Material de Construção LTDA.</v>
          </cell>
          <cell r="F629" t="str">
            <v>23.523.530/0003-81</v>
          </cell>
          <cell r="G629" t="str">
            <v>016/2026</v>
          </cell>
          <cell r="K629">
            <v>46105</v>
          </cell>
          <cell r="L629" t="str">
            <v>Lei nº 13.303/2016 Pregão Eletrônico Nº 90018/2025</v>
          </cell>
          <cell r="M629">
            <v>46483</v>
          </cell>
          <cell r="N629">
            <v>8356.2000000000007</v>
          </cell>
          <cell r="O629" t="str">
            <v>EM EXECUÇÃO</v>
          </cell>
        </row>
        <row r="630">
          <cell r="A630">
            <v>11117</v>
          </cell>
          <cell r="B630" t="str">
            <v>50900.000775/2025-76</v>
          </cell>
          <cell r="C630" t="str">
            <v>Contratação de empresa especializada na prestação de serviços laboratoriais para análise físico-química e bacteriológica, atestando a qualidade da água utilizada pela Companhia Docas do Ceará</v>
          </cell>
          <cell r="E630" t="str">
            <v>TSA Laboratórios Ltda</v>
          </cell>
          <cell r="F630" t="str">
            <v>18.962.841/0001-45</v>
          </cell>
          <cell r="G630" t="str">
            <v>017/2026</v>
          </cell>
          <cell r="K630">
            <v>46092</v>
          </cell>
          <cell r="L630" t="str">
            <v>Lei nº 13.303/2016 Pregão Eletrônico Nº 90024/2025</v>
          </cell>
          <cell r="M630">
            <v>46504</v>
          </cell>
          <cell r="N630">
            <v>33000</v>
          </cell>
          <cell r="O630" t="str">
            <v>EM EXECUÇÃO</v>
          </cell>
        </row>
        <row r="631">
          <cell r="A631">
            <v>11118</v>
          </cell>
          <cell r="B631" t="str">
            <v>50900.001420/2025-02</v>
          </cell>
          <cell r="C631" t="str">
            <v>contratação de empresa para prestação de serviço de certificação digital para atender as necessidades da CDC</v>
          </cell>
          <cell r="E631" t="str">
            <v>AR RP CERTIFICACAO DIGITAL LTDA</v>
          </cell>
          <cell r="F631" t="str">
            <v>21.308.480/0001-22</v>
          </cell>
          <cell r="G631" t="str">
            <v>018/2026</v>
          </cell>
          <cell r="K631">
            <v>46097</v>
          </cell>
          <cell r="L631" t="str">
            <v>Dispensa de licitação - Valor</v>
          </cell>
          <cell r="M631">
            <v>46477</v>
          </cell>
          <cell r="N631">
            <v>2040</v>
          </cell>
          <cell r="O631" t="str">
            <v>EM EXECUÇÃO</v>
          </cell>
        </row>
        <row r="632">
          <cell r="A632">
            <v>11119</v>
          </cell>
          <cell r="B632" t="str">
            <v>50900.001411/2024-22</v>
          </cell>
          <cell r="C632" t="str">
            <v>contratação de empresa especializada na elaboração de Projeto complementar para infraestrutura do sistema de combate a incêndio, detecção e alarme e Sistema de Proteção Contra Descargas Elétricas - SPDA do Porto de Fortaleza, com aprovação do Corpo de Bombeiros do Ceará, para a Companhia Docas do Ceará</v>
          </cell>
          <cell r="E632" t="str">
            <v>PLUG Engenharia e Consultoria em Projetos Ltda</v>
          </cell>
          <cell r="F632" t="str">
            <v>31.796.051/0001-03</v>
          </cell>
          <cell r="G632" t="str">
            <v>019/2026</v>
          </cell>
          <cell r="K632">
            <v>46105</v>
          </cell>
          <cell r="L632" t="str">
            <v>Lei nº 13.303/2016 Pregão Eletrônico Nº 90022/2025</v>
          </cell>
          <cell r="M632">
            <v>46258</v>
          </cell>
          <cell r="N632">
            <v>180000</v>
          </cell>
          <cell r="O632" t="str">
            <v>EM EXECUÇÃO</v>
          </cell>
        </row>
        <row r="633">
          <cell r="A633">
            <v>11220</v>
          </cell>
          <cell r="B633" t="str">
            <v>50900.000972/2025-95</v>
          </cell>
          <cell r="C633" t="str">
            <v>Contratação de empresa para fornecimento e instalação de 02 (duas) portas seccionadas de doca para a câmara frigorífica da Companhia Docas do Ceará.</v>
          </cell>
          <cell r="E633" t="str">
            <v>ARL Soluções Ltda</v>
          </cell>
          <cell r="F633" t="str">
            <v>43.170.261/0001-62</v>
          </cell>
          <cell r="G633" t="str">
            <v>020/2026</v>
          </cell>
          <cell r="K633">
            <v>46134</v>
          </cell>
          <cell r="L633" t="str">
            <v>Art. 29, inciso I, da Lei nº 13.303/2016</v>
          </cell>
          <cell r="M633">
            <v>46307</v>
          </cell>
          <cell r="N633">
            <v>34000</v>
          </cell>
          <cell r="O633" t="str">
            <v>EM EXECUÇÃO</v>
          </cell>
        </row>
        <row r="634">
          <cell r="A634">
            <v>11221</v>
          </cell>
          <cell r="B634" t="str">
            <v>50900.000104/2026-96</v>
          </cell>
          <cell r="C634" t="str">
            <v>Prestação do serviço de construção de uma Guarita Portuária na via de acesso ao Terminal de Marítimo do Porto de Fortaleza</v>
          </cell>
          <cell r="E634" t="str">
            <v>Vivace Construções e Empreendimentos Ltda</v>
          </cell>
          <cell r="F634" t="str">
            <v>18.403.031/0001-59</v>
          </cell>
          <cell r="G634" t="str">
            <v>021/2026</v>
          </cell>
          <cell r="K634">
            <v>46135</v>
          </cell>
          <cell r="L634" t="str">
            <v>Art. 29, inciso I, da Lei nº 13.303/2016</v>
          </cell>
          <cell r="M634">
            <v>46260</v>
          </cell>
          <cell r="N634">
            <v>78851.899999999994</v>
          </cell>
          <cell r="O634" t="str">
            <v>EM EXECUÇÃO</v>
          </cell>
        </row>
        <row r="635">
          <cell r="A635">
            <v>11222</v>
          </cell>
          <cell r="B635" t="str">
            <v>50900.000901/2024-10</v>
          </cell>
          <cell r="C635" t="str">
            <v>Sistema Eletrônico de Licitações.</v>
          </cell>
          <cell r="E635" t="str">
            <v>Banco do Brasil S.A.</v>
          </cell>
          <cell r="F635" t="str">
            <v>00.000.000/0001-91</v>
          </cell>
          <cell r="G635" t="str">
            <v>022/2026</v>
          </cell>
          <cell r="K635">
            <v>46129</v>
          </cell>
          <cell r="L635" t="str">
            <v>Art. 29, inciso II, da Lei nº 13.303/2016</v>
          </cell>
          <cell r="M635">
            <v>47955</v>
          </cell>
          <cell r="N635">
            <v>25000</v>
          </cell>
          <cell r="O635" t="str">
            <v>EM EXECUÇÃO</v>
          </cell>
        </row>
        <row r="636">
          <cell r="A636">
            <v>11223</v>
          </cell>
          <cell r="B636" t="str">
            <v>50900.000292/2026-52</v>
          </cell>
          <cell r="C636" t="str">
            <v>Contratação do Serviço de Medicina Ocupacional (ASO e PCMSO) para atendimento aos empregados da CDC.</v>
          </cell>
          <cell r="E636" t="str">
            <v>V Saúde Ocupacional Ltda</v>
          </cell>
          <cell r="F636" t="str">
            <v>01.608.829/0001-34</v>
          </cell>
          <cell r="G636" t="str">
            <v>023/2026</v>
          </cell>
          <cell r="K636">
            <v>46127</v>
          </cell>
          <cell r="L636" t="str">
            <v>Art. 29, inciso I, da Lei nº 13.303/2016</v>
          </cell>
          <cell r="M636">
            <v>46312</v>
          </cell>
          <cell r="N636">
            <v>3600</v>
          </cell>
          <cell r="O636" t="str">
            <v>EM EXECUÇÃO</v>
          </cell>
        </row>
        <row r="637">
          <cell r="A637">
            <v>11224</v>
          </cell>
          <cell r="B637" t="str">
            <v>50900.001439/2024-60</v>
          </cell>
          <cell r="C637" t="str">
            <v>Fornecimento e a instalação de 01 (um) sistema de iluminação, com projetores de LED, incluindo o sistema de automação, para atender a Companhia Docas do Ceará.</v>
          </cell>
          <cell r="E637" t="str">
            <v>Consórcio Integrado CDC, constituído pelas empresas Fip Engenharia Elétrica Ltda e A.R.Z. Industria de Luminarias e Energias Renovaveis Ltda</v>
          </cell>
          <cell r="F637" t="str">
            <v>26.736.376/0001-52</v>
          </cell>
          <cell r="G637" t="str">
            <v>024/2026</v>
          </cell>
          <cell r="K637">
            <v>46129</v>
          </cell>
          <cell r="L637" t="str">
            <v>Lei nº 13.303/2016 Pregão Eletrônico Nº 90023/2025</v>
          </cell>
          <cell r="M637">
            <v>46382</v>
          </cell>
          <cell r="N637">
            <v>7075000</v>
          </cell>
          <cell r="O637" t="str">
            <v>EM EXECUÇÃO</v>
          </cell>
        </row>
        <row r="659">
          <cell r="B659" t="str">
            <v>50900.000621/2022-31</v>
          </cell>
          <cell r="C659" t="str">
            <v>LOCAÇÃO DE SOLUÇÃO DE OCR, COM RECONHECIMENTO PLACAS AUTOMOTIVAS (LPR), CÓDIGOS DE CONTAINERS (CCR), INTEGRÁVEL AO SISTEMA DE CONTROLE DE ACESSO PORTUÁRIO DA COMPANHIA DOCAS DO CEARÁ – SISPORT</v>
          </cell>
          <cell r="D659" t="str">
            <v>26.784.3005.15QU.0023 - MELHORIA DA INFRAESTRUTURA E DA OPERAÇÃO PORTUARIA E 26.784.3005.143A.0023 - ADEQUAÇÃO DE INSTALAÇÃO DE INSTALAÇÕES GERAIS E DE SUPRIMENTOS NO  PORTO DE FORTALEZA</v>
          </cell>
          <cell r="E659" t="str">
            <v>IPORT SOLUTIONS S.A</v>
          </cell>
          <cell r="G659" t="str">
            <v>30/2022</v>
          </cell>
          <cell r="I659" t="str">
            <v>DIEGEP</v>
          </cell>
          <cell r="L659" t="str">
            <v xml:space="preserve">Lei 13.303/2016
arT. 29, XV
 Dispensa de Licitação  Emergencial </v>
          </cell>
          <cell r="O659" t="str">
            <v>ENCERRADO</v>
          </cell>
        </row>
      </sheetData>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29"/>
  <sheetViews>
    <sheetView tabSelected="1" topLeftCell="A613" zoomScale="70" zoomScaleNormal="70" workbookViewId="0">
      <selection activeCell="C628" sqref="C628"/>
    </sheetView>
  </sheetViews>
  <sheetFormatPr defaultRowHeight="15" x14ac:dyDescent="0.25"/>
  <cols>
    <col min="1" max="1" width="13.85546875" style="4" customWidth="1"/>
    <col min="2" max="2" width="42.7109375" style="25" customWidth="1"/>
    <col min="3" max="3" width="64" style="4" customWidth="1"/>
    <col min="4" max="4" width="59.7109375" style="4" customWidth="1"/>
    <col min="5" max="5" width="35.5703125" style="4" customWidth="1"/>
    <col min="6" max="6" width="16.85546875" style="4" customWidth="1"/>
    <col min="7" max="7" width="32.85546875" style="4" bestFit="1" customWidth="1"/>
    <col min="8" max="8" width="18.7109375" style="4" customWidth="1"/>
    <col min="9" max="9" width="23" style="4" customWidth="1"/>
    <col min="10" max="10" width="20.7109375" style="4" customWidth="1"/>
    <col min="11" max="11" width="19.7109375" style="26" customWidth="1"/>
    <col min="12" max="12" width="18.28515625" style="4" customWidth="1"/>
    <col min="13" max="16384" width="9.140625" style="4"/>
  </cols>
  <sheetData>
    <row r="1" spans="1:12" ht="27.75" customHeight="1" x14ac:dyDescent="0.25">
      <c r="A1" s="1"/>
      <c r="B1" s="2"/>
      <c r="C1" s="1"/>
      <c r="D1" s="1"/>
      <c r="E1" s="1"/>
      <c r="F1" s="1"/>
      <c r="G1" s="1"/>
      <c r="H1" s="1"/>
      <c r="I1" s="1"/>
      <c r="J1" s="1"/>
      <c r="K1" s="3"/>
      <c r="L1" s="1"/>
    </row>
    <row r="2" spans="1:12" ht="69.75" customHeight="1" x14ac:dyDescent="0.25">
      <c r="A2" s="5"/>
      <c r="B2" s="6" t="s">
        <v>0</v>
      </c>
      <c r="C2" s="7" t="s">
        <v>15</v>
      </c>
      <c r="D2" s="7"/>
      <c r="E2" s="7"/>
      <c r="F2" s="7"/>
      <c r="G2" s="7"/>
      <c r="H2" s="7"/>
      <c r="I2" s="7"/>
      <c r="J2" s="7"/>
      <c r="K2" s="8"/>
      <c r="L2" s="7"/>
    </row>
    <row r="3" spans="1:12" ht="37.5" customHeight="1" x14ac:dyDescent="0.25">
      <c r="A3" s="9" t="s">
        <v>1</v>
      </c>
      <c r="B3" s="10" t="s">
        <v>2</v>
      </c>
      <c r="C3" s="10" t="s">
        <v>3</v>
      </c>
      <c r="D3" s="10" t="s">
        <v>4</v>
      </c>
      <c r="E3" s="10" t="s">
        <v>5</v>
      </c>
      <c r="F3" s="10" t="s">
        <v>6</v>
      </c>
      <c r="G3" s="10" t="s">
        <v>7</v>
      </c>
      <c r="H3" s="10" t="s">
        <v>8</v>
      </c>
      <c r="I3" s="10" t="s">
        <v>9</v>
      </c>
      <c r="J3" s="10" t="s">
        <v>10</v>
      </c>
      <c r="K3" s="10" t="s">
        <v>11</v>
      </c>
      <c r="L3" s="10" t="s">
        <v>12</v>
      </c>
    </row>
    <row r="4" spans="1:12" s="18" customFormat="1" ht="55.5" customHeight="1" x14ac:dyDescent="0.25">
      <c r="A4" s="11">
        <v>1204</v>
      </c>
      <c r="B4" s="12" t="str">
        <f>VLOOKUP(A4,[2]Contratos!A:B,2,0)</f>
        <v>50900.000147/2021-67 20160179</v>
      </c>
      <c r="C4" s="13" t="str">
        <f>VLOOKUP(A4,[2]Contratos!A:C,3,0)</f>
        <v>PRESTAÇÃO DE SERVIÇO DE MANUTENÇÃO E SUPORTE COM AÇÃO PREVENTIVA E/OU CORRETIVA DO SISTEMA DE TELEFONIA DA CDC</v>
      </c>
      <c r="D4" s="13" t="str">
        <f>VLOOKUP(A4,[2]Contratos!A:E,5,0)</f>
        <v>SET - SERVIÇOS ESPECIALIZADOS EM TELEINFORMÁTICA LTDA - EPP</v>
      </c>
      <c r="E4" s="14" t="str">
        <f>VLOOKUP(A4,[2]Contratos!A:F,6,0)</f>
        <v>23.532.617/0001-53</v>
      </c>
      <c r="F4" s="15" t="str">
        <f>VLOOKUP(A4,[2]Contratos!A:G,7,0)</f>
        <v>20/2016</v>
      </c>
      <c r="G4" s="15" t="str">
        <f>VLOOKUP(A4,[2]Contratos!A:H,8,0)</f>
        <v>4º ADITIVO
20/2016</v>
      </c>
      <c r="H4" s="16">
        <f>VLOOKUP(A4,[2]Contratos!A:K,11,0)</f>
        <v>43964</v>
      </c>
      <c r="I4" s="17" t="str">
        <f>VLOOKUP(A4,[2]Contratos!A:L,12,0)</f>
        <v>Lei 8.666/93 
PE Nº 005/2016</v>
      </c>
      <c r="J4" s="16">
        <f>VLOOKUP(A4,[2]Contratos!A:M,13,0)</f>
        <v>44370</v>
      </c>
      <c r="K4" s="17">
        <f>VLOOKUP(A4,[2]Contratos!A:N,14,0)</f>
        <v>39000</v>
      </c>
      <c r="L4" s="17" t="str">
        <f>VLOOKUP(A4,[2]Contratos!A:O,15,0)</f>
        <v>ENCERRADO</v>
      </c>
    </row>
    <row r="5" spans="1:12" s="18" customFormat="1" ht="54.75" customHeight="1" x14ac:dyDescent="0.25">
      <c r="A5" s="11">
        <v>1256</v>
      </c>
      <c r="B5" s="12" t="str">
        <f>VLOOKUP(A5,[2]Contratos!A:B,2,0)</f>
        <v>50900.000163/2020-13 20160643</v>
      </c>
      <c r="C5" s="13" t="str">
        <f>VLOOKUP(A5,[2]Contratos!A:C,3,0)</f>
        <v>GERENCIAMENTO CONTROLE E AQUISIÇÃO DE COMBUSTÍVEIS</v>
      </c>
      <c r="D5" s="13" t="str">
        <f>VLOOKUP(A5,[2]Contratos!A:E,5,0)</f>
        <v>TICKET - SOLUÇÕES HDFGT S/A</v>
      </c>
      <c r="E5" s="14" t="str">
        <f>VLOOKUP(A5,[2]Contratos!A:F,6,0)</f>
        <v>03.506.307/0001-57</v>
      </c>
      <c r="F5" s="15" t="str">
        <f>VLOOKUP(A5,[2]Contratos!A:G,7,0)</f>
        <v>25/2016</v>
      </c>
      <c r="G5" s="15" t="str">
        <f>VLOOKUP(A5,[2]Contratos!A:H,8,0)</f>
        <v>6º ADITIVO AO CONTRATO 25/2016</v>
      </c>
      <c r="H5" s="16">
        <f>VLOOKUP(A5,[2]Contratos!A:K,11,0)</f>
        <v>44050</v>
      </c>
      <c r="I5" s="17" t="str">
        <f>VLOOKUP(A5,[2]Contratos!A:L,12,0)</f>
        <v>Lei 8.666/93 Ata de Registro de Preços 129/2015</v>
      </c>
      <c r="J5" s="16">
        <f>VLOOKUP(A5,[2]Contratos!A:M,13,0)</f>
        <v>44415</v>
      </c>
      <c r="K5" s="17">
        <f>VLOOKUP(A5,[2]Contratos!A:N,14,0)</f>
        <v>70000</v>
      </c>
      <c r="L5" s="17" t="str">
        <f>VLOOKUP(A5,[2]Contratos!A:O,15,0)</f>
        <v>ENCERRADO</v>
      </c>
    </row>
    <row r="6" spans="1:12" s="18" customFormat="1" ht="55.5" customHeight="1" x14ac:dyDescent="0.25">
      <c r="A6" s="11">
        <v>1315</v>
      </c>
      <c r="B6" s="12" t="str">
        <f>VLOOKUP(A6,[2]Contratos!A:B,2,0)</f>
        <v>50900.000327/2020-68 20160644</v>
      </c>
      <c r="C6" s="13" t="str">
        <f>VLOOKUP(A6,[2]Contratos!A:C,3,0)</f>
        <v>MANUTENÇÃO CORRETIVA E PREVENTIVA DE VEÍCULOS</v>
      </c>
      <c r="D6" s="13" t="str">
        <f>VLOOKUP(A6,[2]Contratos!A:E,5,0)</f>
        <v>TICKET - SOLUÇÕES HDFGT S/A</v>
      </c>
      <c r="E6" s="14" t="str">
        <f>VLOOKUP(A6,[2]Contratos!A:F,6,0)</f>
        <v>03.506.307/0001-57</v>
      </c>
      <c r="F6" s="15" t="str">
        <f>VLOOKUP(A6,[2]Contratos!A:G,7,0)</f>
        <v>31/2016</v>
      </c>
      <c r="G6" s="15" t="str">
        <f>VLOOKUP(A6,[2]Contratos!A:H,8,0)</f>
        <v>5º ADITIVO AO CONTRATO
031/2016</v>
      </c>
      <c r="H6" s="16">
        <f>VLOOKUP(A6,[2]Contratos!A:K,11,0)</f>
        <v>43720</v>
      </c>
      <c r="I6" s="17" t="str">
        <f>VLOOKUP(A6,[2]Contratos!A:L,12,0)</f>
        <v>Lei 8.666/93 Ata de Registro de Preços 006/2016</v>
      </c>
      <c r="J6" s="16">
        <f>VLOOKUP(A6,[2]Contratos!A:M,13,0)</f>
        <v>44086</v>
      </c>
      <c r="K6" s="17">
        <f>VLOOKUP(A6,[2]Contratos!A:N,14,0)</f>
        <v>154000</v>
      </c>
      <c r="L6" s="17" t="str">
        <f>VLOOKUP(A6,[2]Contratos!A:O,15,0)</f>
        <v>ENCERRADO</v>
      </c>
    </row>
    <row r="7" spans="1:12" ht="53.25" customHeight="1" x14ac:dyDescent="0.25">
      <c r="A7" s="11">
        <v>1316</v>
      </c>
      <c r="B7" s="12" t="str">
        <f>VLOOKUP(A7,[2]Contratos!A:B,2,0)</f>
        <v>50900.000327/2020-68 20160644</v>
      </c>
      <c r="C7" s="13" t="str">
        <f>VLOOKUP(A7,[2]Contratos!A:C,3,0)</f>
        <v>MANUTENÇÃO CORRETIVA E PREVENTIVA DE VEÍCULOS</v>
      </c>
      <c r="D7" s="13" t="str">
        <f>VLOOKUP(A7,[2]Contratos!A:E,5,0)</f>
        <v>TICKET - SOLUÇÕES HDFGT S/A</v>
      </c>
      <c r="E7" s="14" t="str">
        <f>VLOOKUP(A7,[2]Contratos!A:F,6,0)</f>
        <v>03.506.307/0001-57</v>
      </c>
      <c r="F7" s="15" t="str">
        <f>VLOOKUP(A7,[2]Contratos!A:G,7,0)</f>
        <v>31/2016</v>
      </c>
      <c r="G7" s="15" t="str">
        <f>VLOOKUP(A7,[2]Contratos!A:H,8,0)</f>
        <v>6º ADITIVO AO CONTRATO
031/2016</v>
      </c>
      <c r="H7" s="16">
        <f>VLOOKUP(A7,[2]Contratos!A:K,11,0)</f>
        <v>44085</v>
      </c>
      <c r="I7" s="17" t="str">
        <f>VLOOKUP(A7,[2]Contratos!A:L,12,0)</f>
        <v>Lei 8.666/93 Ata de Registro de Preços 006/2016</v>
      </c>
      <c r="J7" s="16">
        <f>VLOOKUP(A7,[2]Contratos!A:M,13,0)</f>
        <v>44451</v>
      </c>
      <c r="K7" s="17">
        <f>VLOOKUP(A7,[2]Contratos!A:N,14,0)</f>
        <v>50000</v>
      </c>
      <c r="L7" s="17" t="str">
        <f>VLOOKUP(A7,[2]Contratos!A:O,15,0)</f>
        <v>ENCERRADO</v>
      </c>
    </row>
    <row r="8" spans="1:12" ht="54.75" customHeight="1" x14ac:dyDescent="0.25">
      <c r="A8" s="11">
        <v>1384</v>
      </c>
      <c r="B8" s="12" t="str">
        <f>VLOOKUP(A8,[2]Contratos!A:B,2,0)</f>
        <v>50900.000252/2021-04 20161382
20160194</v>
      </c>
      <c r="C8" s="13" t="str">
        <f>VLOOKUP(A8,[2]Contratos!A:C,3,0)</f>
        <v>MANUTENÇÃO DA INFRAESTRUTURA DO PORTO DE FORTALEZA</v>
      </c>
      <c r="D8" s="13" t="str">
        <f>VLOOKUP(A8,[2]Contratos!A:E,5,0)</f>
        <v>L RABELO ENGENHARIA LTDA</v>
      </c>
      <c r="E8" s="14" t="str">
        <f>VLOOKUP(A8,[2]Contratos!A:F,6,0)</f>
        <v>13.562.543/0001-44</v>
      </c>
      <c r="F8" s="15" t="str">
        <f>VLOOKUP(A8,[2]Contratos!A:G,7,0)</f>
        <v>38/2016</v>
      </c>
      <c r="G8" s="15" t="str">
        <f>VLOOKUP(A8,[2]Contratos!A:H,8,0)</f>
        <v>4º ADITIVO AO CONTRATO
038/2016</v>
      </c>
      <c r="H8" s="16">
        <f>VLOOKUP(A8,[2]Contratos!A:K,11,0)</f>
        <v>43773</v>
      </c>
      <c r="I8" s="17" t="str">
        <f>VLOOKUP(A8,[2]Contratos!A:L,12,0)</f>
        <v>Lei 8.666/93 
CONCORRêNCIA Nº002/2016</v>
      </c>
      <c r="J8" s="16">
        <f>VLOOKUP(A8,[2]Contratos!A:M,13,0)</f>
        <v>44141</v>
      </c>
      <c r="K8" s="17">
        <f>VLOOKUP(A8,[2]Contratos!A:N,14,0)</f>
        <v>2141649.09</v>
      </c>
      <c r="L8" s="17" t="str">
        <f>VLOOKUP(A8,[2]Contratos!A:O,15,0)</f>
        <v>ENCERRADO</v>
      </c>
    </row>
    <row r="9" spans="1:12" ht="56.25" customHeight="1" x14ac:dyDescent="0.25">
      <c r="A9" s="11">
        <v>1385</v>
      </c>
      <c r="B9" s="12" t="str">
        <f>VLOOKUP(A9,[2]Contratos!A:B,2,0)</f>
        <v>50900.000252/2021-04 20160194-1001</v>
      </c>
      <c r="C9" s="13" t="str">
        <f>VLOOKUP(A9,[2]Contratos!A:C,3,0)</f>
        <v>MANUTENÇÃO DA INFRAESTRUTURA DO PORTO DE FORTALEZA</v>
      </c>
      <c r="D9" s="13" t="str">
        <f>VLOOKUP(A9,[2]Contratos!A:E,5,0)</f>
        <v>L RABELO ENGENHARIA LTDA</v>
      </c>
      <c r="E9" s="14" t="str">
        <f>VLOOKUP(A9,[2]Contratos!A:F,6,0)</f>
        <v>13.562.543/0001-44</v>
      </c>
      <c r="F9" s="15" t="str">
        <f>VLOOKUP(A9,[2]Contratos!A:G,7,0)</f>
        <v>38/2016</v>
      </c>
      <c r="G9" s="15" t="str">
        <f>VLOOKUP(A9,[2]Contratos!A:H,8,0)</f>
        <v>5º ADITIVO AO CONTRATO
038/2016</v>
      </c>
      <c r="H9" s="16">
        <f>VLOOKUP(A9,[2]Contratos!A:K,11,0)</f>
        <v>44140</v>
      </c>
      <c r="I9" s="17" t="str">
        <f>VLOOKUP(A9,[2]Contratos!A:L,12,0)</f>
        <v>Lei 8.666/93 
CONCORRêNCIA Nº002/2016</v>
      </c>
      <c r="J9" s="16">
        <f>VLOOKUP(A9,[2]Contratos!A:M,13,0)</f>
        <v>44506</v>
      </c>
      <c r="K9" s="17">
        <f>VLOOKUP(A9,[2]Contratos!A:N,14,0)</f>
        <v>2141649.09</v>
      </c>
      <c r="L9" s="17" t="str">
        <f>VLOOKUP(A9,[2]Contratos!A:O,15,0)</f>
        <v>ENCERRADO</v>
      </c>
    </row>
    <row r="10" spans="1:12" ht="64.5" customHeight="1" x14ac:dyDescent="0.25">
      <c r="A10" s="11">
        <v>1414</v>
      </c>
      <c r="B10" s="12" t="str">
        <f>VLOOKUP(A10,[2]Contratos!A:B,2,0)</f>
        <v xml:space="preserve">50900.000072/2021-14 20161222 </v>
      </c>
      <c r="C10" s="13" t="str">
        <f>VLOOKUP(A10,[2]Contratos!A:C,3,0)</f>
        <v>PRESTAÇÃO DE SERVIÇOS DE AUDITORIA EXTERNA</v>
      </c>
      <c r="D10" s="13" t="str">
        <f>VLOOKUP(A10,[2]Contratos!A:E,5,0)</f>
        <v>AUDIPLAC - AUDITORIA E ASSESSORIA CONTRÁBIL S/S.</v>
      </c>
      <c r="E10" s="14" t="str">
        <f>VLOOKUP(A10,[2]Contratos!A:F,6,0)</f>
        <v>41.396.359/0001-07</v>
      </c>
      <c r="F10" s="15" t="str">
        <f>VLOOKUP(A10,[2]Contratos!A:G,7,0)</f>
        <v>41/2016</v>
      </c>
      <c r="G10" s="15" t="str">
        <f>VLOOKUP(A10,[2]Contratos!A:H,8,0)</f>
        <v>4º ADITIVO AO CONTRATO
041/2016</v>
      </c>
      <c r="H10" s="16">
        <f>VLOOKUP(A10,[2]Contratos!A:K,11,0)</f>
        <v>43789</v>
      </c>
      <c r="I10" s="17" t="str">
        <f>VLOOKUP(A10,[2]Contratos!A:L,12,0)</f>
        <v>Lei 8.666/93</v>
      </c>
      <c r="J10" s="16">
        <f>VLOOKUP(A10,[2]Contratos!A:M,13,0)</f>
        <v>44155</v>
      </c>
      <c r="K10" s="17">
        <f>VLOOKUP(A10,[2]Contratos!A:N,14,0)</f>
        <v>20153.05</v>
      </c>
      <c r="L10" s="17" t="str">
        <f>VLOOKUP(A10,[2]Contratos!A:O,15,0)</f>
        <v>ENCERRADO</v>
      </c>
    </row>
    <row r="11" spans="1:12" ht="30" x14ac:dyDescent="0.25">
      <c r="A11" s="11">
        <v>1415</v>
      </c>
      <c r="B11" s="12" t="str">
        <f>VLOOKUP(A11,[2]Contratos!A:B,2,0)</f>
        <v>50900.000072/2021-14 20161222</v>
      </c>
      <c r="C11" s="13" t="str">
        <f>VLOOKUP(A11,[2]Contratos!A:C,3,0)</f>
        <v>PRESTAÇÃO DE SERVIÇOS DE AUDITORIA EXTERNA</v>
      </c>
      <c r="D11" s="13" t="str">
        <f>VLOOKUP(A11,[2]Contratos!A:E,5,0)</f>
        <v>AUDIPLAC - AUDITORIA E ASSESSORIA CONTRÁBIL S/S.</v>
      </c>
      <c r="E11" s="14" t="str">
        <f>VLOOKUP(A11,[2]Contratos!A:F,6,0)</f>
        <v>41.396.359/0001-07</v>
      </c>
      <c r="F11" s="15" t="str">
        <f>VLOOKUP(A11,[2]Contratos!A:G,7,0)</f>
        <v>41/2016</v>
      </c>
      <c r="G11" s="15" t="str">
        <f>VLOOKUP(A11,[2]Contratos!A:H,8,0)</f>
        <v>5º ADITIVO AO CONTRATO
041/2016</v>
      </c>
      <c r="H11" s="16">
        <f>VLOOKUP(A11,[2]Contratos!A:K,11,0)</f>
        <v>44098</v>
      </c>
      <c r="I11" s="17" t="str">
        <f>VLOOKUP(A11,[2]Contratos!A:L,12,0)</f>
        <v>Lei 8.666/93</v>
      </c>
      <c r="J11" s="16">
        <f>VLOOKUP(A11,[2]Contratos!A:M,13,0)</f>
        <v>44520</v>
      </c>
      <c r="K11" s="17">
        <f>VLOOKUP(A11,[2]Contratos!A:N,14,0)</f>
        <v>20153.05</v>
      </c>
      <c r="L11" s="17" t="str">
        <f>VLOOKUP(A11,[2]Contratos!A:O,15,0)</f>
        <v>ENCERRADO</v>
      </c>
    </row>
    <row r="12" spans="1:12" ht="39.75" customHeight="1" x14ac:dyDescent="0.25">
      <c r="A12" s="11">
        <v>2023</v>
      </c>
      <c r="B12" s="12" t="str">
        <f>VLOOKUP(A12,[2]Contratos!A:B,2,0)</f>
        <v>50900.000563/2020-84 20161248</v>
      </c>
      <c r="C12" s="13" t="str">
        <f>VLOOKUP(A12,[2]Contratos!A:C,3,0)</f>
        <v>PRESTAÇÃO DE SERVIÇOS DE DISTRIBUIÇÃO, PELA CONTRATADA, DE PUBLICIDADE LEGAL IMPRESSA OU/E ELETRÔNICA</v>
      </c>
      <c r="D12" s="13" t="str">
        <f>VLOOKUP(A12,[2]Contratos!A:E,5,0)</f>
        <v>EMPRESA BRASIL DE COMUNICAÇÃO S/A - EBC</v>
      </c>
      <c r="E12" s="14" t="str">
        <f>VLOOKUP(A12,[2]Contratos!A:F,6,0)</f>
        <v>09.168.704/0001-42</v>
      </c>
      <c r="F12" s="15" t="str">
        <f>VLOOKUP(A12,[2]Contratos!A:G,7,0)</f>
        <v>02/2017</v>
      </c>
      <c r="G12" s="15" t="str">
        <f>VLOOKUP(A12,[2]Contratos!A:H,8,0)</f>
        <v>3º ADITIVO
02/2017</v>
      </c>
      <c r="H12" s="16">
        <f>VLOOKUP(A12,[2]Contratos!A:K,11,0)</f>
        <v>43913</v>
      </c>
      <c r="I12" s="17" t="str">
        <f>VLOOKUP(A12,[2]Contratos!A:L,12,0)</f>
        <v>Lei 8.666/93
DISPENSA</v>
      </c>
      <c r="J12" s="16">
        <f>VLOOKUP(A12,[2]Contratos!A:M,13,0)</f>
        <v>44284</v>
      </c>
      <c r="K12" s="17">
        <f>VLOOKUP(A12,[2]Contratos!A:N,14,0)</f>
        <v>200000</v>
      </c>
      <c r="L12" s="17" t="str">
        <f>VLOOKUP(A12,[2]Contratos!A:O,15,0)</f>
        <v>ENCERRADO</v>
      </c>
    </row>
    <row r="13" spans="1:12" ht="42.75" customHeight="1" x14ac:dyDescent="0.25">
      <c r="A13" s="11">
        <v>2024</v>
      </c>
      <c r="B13" s="12" t="str">
        <f>VLOOKUP(A13,[2]Contratos!A:B,2,0)</f>
        <v>50900.000563/2020-84 20161248</v>
      </c>
      <c r="C13" s="13" t="str">
        <f>VLOOKUP(A13,[2]Contratos!A:C,3,0)</f>
        <v>PRESTAÇÃO DE SERVIÇOS DE DISTRIBUIÇÃO, PELA CONTRATADA, DE PUBLICIDADE LEGAL IMPRESSA OU/E ELETRÔNICA</v>
      </c>
      <c r="D13" s="13" t="str">
        <f>VLOOKUP(A13,[2]Contratos!A:E,5,0)</f>
        <v>EMPRESA BRASIL DE COMUNICAÇÃO S.A. - EBC</v>
      </c>
      <c r="E13" s="14" t="str">
        <f>VLOOKUP(A13,[2]Contratos!A:F,6,0)</f>
        <v>09.168.704/0001-42</v>
      </c>
      <c r="F13" s="15" t="str">
        <f>VLOOKUP(A13,[2]Contratos!A:G,7,0)</f>
        <v>02/2017</v>
      </c>
      <c r="G13" s="15" t="str">
        <f>VLOOKUP(A13,[2]Contratos!A:H,8,0)</f>
        <v>4º ADITIVO
02/2017</v>
      </c>
      <c r="H13" s="16">
        <f>VLOOKUP(A13,[2]Contratos!A:K,11,0)</f>
        <v>44284</v>
      </c>
      <c r="I13" s="17" t="str">
        <f>VLOOKUP(A13,[2]Contratos!A:L,12,0)</f>
        <v>Lei 8.666/93
DISPENSA</v>
      </c>
      <c r="J13" s="16">
        <f>VLOOKUP(A13,[2]Contratos!A:M,13,0)</f>
        <v>44649</v>
      </c>
      <c r="K13" s="17">
        <f>VLOOKUP(A13,[2]Contratos!A:N,14,0)</f>
        <v>200000</v>
      </c>
      <c r="L13" s="17" t="str">
        <f>VLOOKUP(A13,[2]Contratos!A:O,15,0)</f>
        <v>ENCERRADO</v>
      </c>
    </row>
    <row r="14" spans="1:12" ht="45" x14ac:dyDescent="0.25">
      <c r="A14" s="11">
        <v>2025</v>
      </c>
      <c r="B14" s="12" t="str">
        <f>VLOOKUP(A14,[2]Contratos!A:B,2,0)</f>
        <v>50900.000563/2020-84 20161248-1000</v>
      </c>
      <c r="C14" s="13" t="str">
        <f>VLOOKUP(A14,[2]Contratos!A:C,3,0)</f>
        <v>PRESTAÇÃO DE SERVIÇOS DE DISTRIBUIÇÃO, PELA CONTRATADA, DE PUBLICIDADE LEGAL IMPRESSA OU/E ELETRÔNICA</v>
      </c>
      <c r="D14" s="13" t="str">
        <f>VLOOKUP(A14,[2]Contratos!A:E,5,0)</f>
        <v>EMPRESA BRASIL DE COMUNICAÇÃO S.A. - EBC</v>
      </c>
      <c r="E14" s="14" t="str">
        <f>VLOOKUP(A14,[2]Contratos!A:F,6,0)</f>
        <v>09.168.704/0001-42</v>
      </c>
      <c r="F14" s="15" t="str">
        <f>VLOOKUP(A14,[2]Contratos!A:G,7,0)</f>
        <v>02/2017</v>
      </c>
      <c r="G14" s="15" t="str">
        <f>VLOOKUP(A14,[2]Contratos!A:H,8,0)</f>
        <v xml:space="preserve">5º ADITIVO
02/2017
</v>
      </c>
      <c r="H14" s="16">
        <f>VLOOKUP(A14,[2]Contratos!A:K,11,0)</f>
        <v>44413</v>
      </c>
      <c r="I14" s="17" t="str">
        <f>VLOOKUP(A14,[2]Contratos!A:L,12,0)</f>
        <v>Lei 8.666/93
DISPENSA</v>
      </c>
      <c r="J14" s="16">
        <f>VLOOKUP(A14,[2]Contratos!A:M,13,0)</f>
        <v>44649</v>
      </c>
      <c r="K14" s="17">
        <f>VLOOKUP(A14,[2]Contratos!A:N,14,0)</f>
        <v>250000</v>
      </c>
      <c r="L14" s="17" t="str">
        <f>VLOOKUP(A14,[2]Contratos!A:O,15,0)</f>
        <v>ENCERRADO</v>
      </c>
    </row>
    <row r="15" spans="1:12" ht="73.5" customHeight="1" x14ac:dyDescent="0.25">
      <c r="A15" s="11">
        <v>2093</v>
      </c>
      <c r="B15" s="12" t="str">
        <f>VLOOKUP(A15,[2]Contratos!A:B,2,0)</f>
        <v>50900.000537/2020-56 20160697-9</v>
      </c>
      <c r="C15" s="13" t="str">
        <f>VLOOKUP(A15,[2]Contratos!A:C,3,0)</f>
        <v>CONTRATAÇÃO DE SERVIÇOS TÉCNICOS ESPECIALIZADOS EM VIDEOMONITORAMENTO CFTV PARA ADEQUAÇÃO CORRETIVA, PREVENTIVA, SERVIÇOS DE SUPORTE TÉCNICO E SUBSTITUIÇÃO DE PEÇAS E COMPONENTES NA COMPANHIA DOCAS DO CEARÁ.</v>
      </c>
      <c r="D15" s="13" t="str">
        <f>VLOOKUP(A15,[2]Contratos!A:E,5,0)</f>
        <v>ISRABRAS SISTEMAS DE SEGURANÇA INTEGRADOS LTDA</v>
      </c>
      <c r="E15" s="14" t="str">
        <f>VLOOKUP(A15,[2]Contratos!A:F,6,0)</f>
        <v>09.124.795/0001-14</v>
      </c>
      <c r="F15" s="15" t="str">
        <f>VLOOKUP(A15,[2]Contratos!A:G,7,0)</f>
        <v>09/2017</v>
      </c>
      <c r="G15" s="15" t="str">
        <f>VLOOKUP(A15,[2]Contratos!A:H,8,0)</f>
        <v>3º ADITIVO - CONT. Nº 09/17</v>
      </c>
      <c r="H15" s="16">
        <f>VLOOKUP(A15,[2]Contratos!A:K,11,0)</f>
        <v>43738</v>
      </c>
      <c r="I15" s="17" t="str">
        <f>VLOOKUP(A15,[2]Contratos!A:L,12,0)</f>
        <v>Lei 8.666/93 
PE Nº 002/2017</v>
      </c>
      <c r="J15" s="16">
        <f>VLOOKUP(A15,[2]Contratos!A:M,13,0)</f>
        <v>44104</v>
      </c>
      <c r="K15" s="17">
        <f>VLOOKUP(A15,[2]Contratos!A:N,14,0)</f>
        <v>1764632.72</v>
      </c>
      <c r="L15" s="17" t="str">
        <f>VLOOKUP(A15,[2]Contratos!A:O,15,0)</f>
        <v>ENCERRADO</v>
      </c>
    </row>
    <row r="16" spans="1:12" ht="72.75" customHeight="1" x14ac:dyDescent="0.25">
      <c r="A16" s="11">
        <v>2094</v>
      </c>
      <c r="B16" s="12" t="str">
        <f>VLOOKUP(A16,[2]Contratos!A:B,2,0)</f>
        <v>50900.000537/2020-56 20160697</v>
      </c>
      <c r="C16" s="13" t="str">
        <f>VLOOKUP(A16,[2]Contratos!A:C,3,0)</f>
        <v>CONTRATAÇÃO DE SERVIÇOS TÉCNICOS ESPECIALIZADOS EM VIDEOMONITORAMENTO CFTV PARA ADEQUAÇÃO CORRETIVA, PREVENTIVA, SERVIÇOS DE SUPORTE TÉCNICO E SUBSTITUIÇÃO DE PEÇAS E COMPONENTES NA COMPANHIA DOCAS DO CEARÁ.</v>
      </c>
      <c r="D16" s="13" t="str">
        <f>VLOOKUP(A16,[2]Contratos!A:E,5,0)</f>
        <v>ISRABRAS SISTEMAS DE SEGURANÇA INTEGRADOS LTDA</v>
      </c>
      <c r="E16" s="14" t="str">
        <f>VLOOKUP(A16,[2]Contratos!A:F,6,0)</f>
        <v>09.124.795/0001-14</v>
      </c>
      <c r="F16" s="15" t="str">
        <f>VLOOKUP(A16,[2]Contratos!A:G,7,0)</f>
        <v>09/2017</v>
      </c>
      <c r="G16" s="15" t="str">
        <f>VLOOKUP(A16,[2]Contratos!A:H,8,0)</f>
        <v>4º ADITIVO AO CONTRATO
09/2017</v>
      </c>
      <c r="H16" s="16">
        <f>VLOOKUP(A16,[2]Contratos!A:K,11,0)</f>
        <v>44103</v>
      </c>
      <c r="I16" s="17" t="str">
        <f>VLOOKUP(A16,[2]Contratos!A:L,12,0)</f>
        <v>Lei 8.666/93 
PE Nº 002/2017</v>
      </c>
      <c r="J16" s="16">
        <f>VLOOKUP(A16,[2]Contratos!A:M,13,0)</f>
        <v>44468</v>
      </c>
      <c r="K16" s="17">
        <f>VLOOKUP(A16,[2]Contratos!A:N,14,0)</f>
        <v>1764632.72</v>
      </c>
      <c r="L16" s="17" t="str">
        <f>VLOOKUP(A16,[2]Contratos!A:O,15,0)</f>
        <v>ENCERRADO</v>
      </c>
    </row>
    <row r="17" spans="1:12" ht="72" customHeight="1" x14ac:dyDescent="0.25">
      <c r="A17" s="11">
        <v>2095</v>
      </c>
      <c r="B17" s="12" t="str">
        <f>VLOOKUP(A17,[2]Contratos!A:B,2,0)</f>
        <v>50900.000537/2020-56 20160697</v>
      </c>
      <c r="C17" s="13" t="str">
        <f>VLOOKUP(A17,[2]Contratos!A:C,3,0)</f>
        <v>CONTRATAÇÃO DE SERVIÇOS TÉCNICOS ESPECIALIZADOS EM VIDEOMONITORAMENTO CFTV PARA ADEQUAÇÃO CORRETIVA, PREVENTIVA, SERVIÇOS DE SUPORTE TÉCNICO E SUBSTITUIÇÃO DE PEÇAS E COMPONENTES NA COMPANHIA DOCAS DO CEARÁ.</v>
      </c>
      <c r="D17" s="13" t="str">
        <f>VLOOKUP(A17,[2]Contratos!A:E,5,0)</f>
        <v>ISRABRAS SISTEMAS DE SEGURANÇA INTEGRADOS LTDA</v>
      </c>
      <c r="E17" s="14" t="str">
        <f>VLOOKUP(A17,[2]Contratos!A:F,6,0)</f>
        <v>09.124.795/0001-14</v>
      </c>
      <c r="F17" s="15" t="str">
        <f>VLOOKUP(A17,[2]Contratos!A:G,7,0)</f>
        <v>09/2017</v>
      </c>
      <c r="G17" s="15" t="str">
        <f>VLOOKUP(A17,[2]Contratos!A:H,8,0)</f>
        <v>5º ADITIVO AO CONTRATO
09/2017</v>
      </c>
      <c r="H17" s="16">
        <f>VLOOKUP(A17,[2]Contratos!A:K,11,0)</f>
        <v>44469</v>
      </c>
      <c r="I17" s="17" t="str">
        <f>VLOOKUP(A17,[2]Contratos!A:L,12,0)</f>
        <v>Lei 8.666/93 
PE Nº 002/2017</v>
      </c>
      <c r="J17" s="16">
        <f>VLOOKUP(A17,[2]Contratos!A:M,13,0)</f>
        <v>44834</v>
      </c>
      <c r="K17" s="17">
        <f>VLOOKUP(A17,[2]Contratos!A:N,14,0)</f>
        <v>1764632.72</v>
      </c>
      <c r="L17" s="17" t="str">
        <f>VLOOKUP(A17,[2]Contratos!A:O,15,0)</f>
        <v>ENCERRADO</v>
      </c>
    </row>
    <row r="18" spans="1:12" ht="72" customHeight="1" x14ac:dyDescent="0.25">
      <c r="A18" s="11">
        <v>2096</v>
      </c>
      <c r="B18" s="12" t="str">
        <f>VLOOKUP(A18,[2]Contratos!A:B,2,0)</f>
        <v>50900.000537/2020-56 20160697</v>
      </c>
      <c r="C18" s="13" t="str">
        <f>VLOOKUP(A18,[2]Contratos!A:C,3,0)</f>
        <v>CONTRATAÇÃO DE SERVIÇOS TÉCNICOS ESPECIALIZADOS EM VIDEOMONITORAMENTO CFTV PARA ADEQUAÇÃO CORRETIVA, PREVENTIVA, SERVIÇOS DE SUPORTE TÉCNICO E SUBSTITUIÇÃO DE PEÇAS E COMPONENTES NA COMPANHIA DOCAS DO CEARÁ.</v>
      </c>
      <c r="D18" s="13" t="str">
        <f>VLOOKUP(A18,[2]Contratos!A:E,5,0)</f>
        <v>ISRABRAS SISTEMAS DE SEGURANÇA INTEGRADOS LTDA</v>
      </c>
      <c r="E18" s="14" t="str">
        <f>VLOOKUP(A18,[2]Contratos!A:F,6,0)</f>
        <v>09.124.795/0001-14</v>
      </c>
      <c r="F18" s="15" t="str">
        <f>VLOOKUP(A18,[2]Contratos!A:G,7,0)</f>
        <v>09/2017</v>
      </c>
      <c r="G18" s="15" t="str">
        <f>VLOOKUP(A18,[2]Contratos!A:H,8,0)</f>
        <v>6º ADITIVO AO CONTRATO
09/2017</v>
      </c>
      <c r="H18" s="16">
        <f>VLOOKUP(A18,[2]Contratos!A:K,11,0)</f>
        <v>44834</v>
      </c>
      <c r="I18" s="17" t="str">
        <f>VLOOKUP(A18,[2]Contratos!A:L,12,0)</f>
        <v>Lei 8.666/93 
PE Nº 002/2017</v>
      </c>
      <c r="J18" s="16">
        <f>VLOOKUP(A18,[2]Contratos!A:M,13,0)</f>
        <v>45199</v>
      </c>
      <c r="K18" s="17">
        <f>VLOOKUP(A18,[2]Contratos!A:N,14,0)</f>
        <v>1764632.72</v>
      </c>
      <c r="L18" s="17" t="str">
        <f>VLOOKUP(A18,[2]Contratos!A:O,15,0)</f>
        <v>ENCERRADO</v>
      </c>
    </row>
    <row r="19" spans="1:12" ht="40.5" customHeight="1" x14ac:dyDescent="0.25">
      <c r="A19" s="11">
        <v>2143</v>
      </c>
      <c r="B19" s="12" t="str">
        <f>VLOOKUP(A19,[2]Contratos!A:B,2,0)</f>
        <v>50900.000010/2021-11 20170389</v>
      </c>
      <c r="C19" s="13" t="str">
        <f>VLOOKUP(A19,[2]Contratos!A:C,3,0)</f>
        <v>PRESTAÇÃO DE SERVIÇOS DE ASSESSORIA CONTÁBIL AO CONSELHO FISCAL DA CDC DA COMPANHIA DOCAS DO CEARÁ</v>
      </c>
      <c r="D19" s="13" t="str">
        <f>VLOOKUP(A19,[2]Contratos!A:E,5,0)</f>
        <v>CONTROLLER AUDITORIA E ASSESSORIA CONTÁBIL S/S</v>
      </c>
      <c r="E19" s="14" t="str">
        <f>VLOOKUP(A19,[2]Contratos!A:F,6,0)</f>
        <v>23.562.663/001-03</v>
      </c>
      <c r="F19" s="15" t="str">
        <f>VLOOKUP(A19,[2]Contratos!A:G,7,0)</f>
        <v>14/2017</v>
      </c>
      <c r="G19" s="15" t="str">
        <f>VLOOKUP(A19,[2]Contratos!A:H,8,0)</f>
        <v>3º ADITIVO
014/2017</v>
      </c>
      <c r="H19" s="16">
        <f>VLOOKUP(A19,[2]Contratos!A:K,11,0)</f>
        <v>43963</v>
      </c>
      <c r="I19" s="17" t="str">
        <f>VLOOKUP(A19,[2]Contratos!A:L,12,0)</f>
        <v>Lei 8.666/93
PE Nº 06/2017</v>
      </c>
      <c r="J19" s="16">
        <f>VLOOKUP(A19,[2]Contratos!A:M,13,0)</f>
        <v>44341</v>
      </c>
      <c r="K19" s="17">
        <f>VLOOKUP(A19,[2]Contratos!A:N,14,0)</f>
        <v>13800</v>
      </c>
      <c r="L19" s="17" t="str">
        <f>VLOOKUP(A19,[2]Contratos!A:O,15,0)</f>
        <v>ENCERRADO</v>
      </c>
    </row>
    <row r="20" spans="1:12" ht="47.25" customHeight="1" x14ac:dyDescent="0.25">
      <c r="A20" s="11">
        <v>2144</v>
      </c>
      <c r="B20" s="12" t="str">
        <f>VLOOKUP(A20,[2]Contratos!A:B,2,0)</f>
        <v>50900.000010/2021-11 20170389</v>
      </c>
      <c r="C20" s="13" t="str">
        <f>VLOOKUP(A20,[2]Contratos!A:C,3,0)</f>
        <v>PRESTAÇÃO DE SERVIÇOS DE ASSESSORIA CONTÁBIL AO CONSELHO FISCAL DA CDC DA COMPANHIA DOCAS DO CEARÁ</v>
      </c>
      <c r="D20" s="13" t="str">
        <f>VLOOKUP(A20,[2]Contratos!A:E,5,0)</f>
        <v>CONTROLLER AUDITORIA E ASSESSORIA CONTÁBIL S/S</v>
      </c>
      <c r="E20" s="14" t="str">
        <f>VLOOKUP(A20,[2]Contratos!A:F,6,0)</f>
        <v>23.562.663/001-03</v>
      </c>
      <c r="F20" s="15" t="str">
        <f>VLOOKUP(A20,[2]Contratos!A:G,7,0)</f>
        <v>14/2017</v>
      </c>
      <c r="G20" s="15" t="str">
        <f>VLOOKUP(A20,[2]Contratos!A:H,8,0)</f>
        <v>4º ADITIVO
014/2017</v>
      </c>
      <c r="H20" s="16">
        <f>VLOOKUP(A20,[2]Contratos!A:K,11,0)</f>
        <v>44315</v>
      </c>
      <c r="I20" s="17" t="str">
        <f>VLOOKUP(A20,[2]Contratos!A:L,12,0)</f>
        <v>Lei 8.666/93
PE Nº 06/2017</v>
      </c>
      <c r="J20" s="16">
        <f>VLOOKUP(A20,[2]Contratos!A:M,13,0)</f>
        <v>44706</v>
      </c>
      <c r="K20" s="17">
        <f>VLOOKUP(A20,[2]Contratos!A:N,14,0)</f>
        <v>13800</v>
      </c>
      <c r="L20" s="17" t="str">
        <f>VLOOKUP(A20,[2]Contratos!A:O,15,0)</f>
        <v>ENCERRADO</v>
      </c>
    </row>
    <row r="21" spans="1:12" ht="90" customHeight="1" x14ac:dyDescent="0.25">
      <c r="A21" s="11">
        <v>2194</v>
      </c>
      <c r="B21" s="12" t="str">
        <f>VLOOKUP(A21,[2]Contratos!A:B,2,0)</f>
        <v>50900.000595/2020-80  20170765-1004</v>
      </c>
      <c r="C21" s="13" t="str">
        <f>VLOOKUP(A21,[2]Contratos!A:C,3,0)</f>
        <v>PRESTAÇÃO DE SERVIÇOS DE RESERVA, EMISSÃO, MARCAÇÃO, REMARCAÇÃO, ENDOSSO E REEMBOLSO DE PASSAGENS AÉREAS NACIONAIS E INTERNACIONAIS DESTINADAS AOS SERVIDORES, MEMBROS DO CONSELHO E CONVIDADOS EVENTUAIS QUANDO EM VIAGENS A SERVIÇO DA COMPANHIA DOCAS DO CEARÁ.</v>
      </c>
      <c r="D21" s="13" t="str">
        <f>VLOOKUP(A21,[2]Contratos!A:E,5,0)</f>
        <v>P &amp; P TURISMO EIRELLI</v>
      </c>
      <c r="E21" s="14" t="str">
        <f>VLOOKUP(A21,[2]Contratos!A:F,6,0)</f>
        <v>06.955.770/0001-74</v>
      </c>
      <c r="F21" s="15" t="str">
        <f>VLOOKUP(A21,[2]Contratos!A:G,7,0)</f>
        <v>19/2017</v>
      </c>
      <c r="G21" s="15" t="str">
        <f>VLOOKUP(A21,[2]Contratos!A:H,8,0)</f>
        <v>4º ADITIVO AO CONTRATO 19/2017</v>
      </c>
      <c r="H21" s="16">
        <f>VLOOKUP(A21,[2]Contratos!A:K,11,0)</f>
        <v>44008</v>
      </c>
      <c r="I21" s="17" t="str">
        <f>VLOOKUP(A21,[2]Contratos!A:L,12,0)</f>
        <v>Lei 8.666/93 
PE Nº 008/2017</v>
      </c>
      <c r="J21" s="16">
        <f>VLOOKUP(A21,[2]Contratos!A:M,13,0)</f>
        <v>44395</v>
      </c>
      <c r="K21" s="17">
        <f>VLOOKUP(A21,[2]Contratos!A:N,14,0)</f>
        <v>363000</v>
      </c>
      <c r="L21" s="17" t="str">
        <f>VLOOKUP(A21,[2]Contratos!A:O,15,0)</f>
        <v>ENCERRADO</v>
      </c>
    </row>
    <row r="22" spans="1:12" ht="89.25" customHeight="1" x14ac:dyDescent="0.25">
      <c r="A22" s="11">
        <v>2195</v>
      </c>
      <c r="B22" s="12" t="str">
        <f>VLOOKUP(A22,[2]Contratos!A:B,2,0)</f>
        <v>50900.000595/2020-80  20170765-1004</v>
      </c>
      <c r="C22" s="13" t="str">
        <f>VLOOKUP(A22,[2]Contratos!A:C,3,0)</f>
        <v>PRESTAÇÃO DE SERVIÇOS DE RESERVA, EMISSÃO, MARCAÇÃO, REMARCAÇÃO, ENDOSSO E REEMBOLSO DE PASSAGENS AÉREAS NACIONAIS E INTERNACIONAIS DESTINADAS AOS SERVIDORES, MEMBROS DO CONSELHO E CONVIDADOS EVENTUAIS QUANDO EM VIAGENS A SERVIÇO DA COMPANHIA DOCAS DO CEARÁ.</v>
      </c>
      <c r="D22" s="13" t="str">
        <f>VLOOKUP(A22,[2]Contratos!A:E,5,0)</f>
        <v>P &amp; P TURISMO EIRELLI</v>
      </c>
      <c r="E22" s="14" t="str">
        <f>VLOOKUP(A22,[2]Contratos!A:F,6,0)</f>
        <v>06.955.770/0001-74</v>
      </c>
      <c r="F22" s="15" t="str">
        <f>VLOOKUP(A22,[2]Contratos!A:G,7,0)</f>
        <v>19/2017</v>
      </c>
      <c r="G22" s="15" t="str">
        <f>VLOOKUP(A22,[2]Contratos!A:H,8,0)</f>
        <v>5º ADITIVO AO CONTRATO 19/2017</v>
      </c>
      <c r="H22" s="16">
        <f>VLOOKUP(A22,[2]Contratos!A:K,11,0)</f>
        <v>44315</v>
      </c>
      <c r="I22" s="17" t="str">
        <f>VLOOKUP(A22,[2]Contratos!A:L,12,0)</f>
        <v>Lei 8.666/93 
PE Nº 008/2017</v>
      </c>
      <c r="J22" s="16">
        <f>VLOOKUP(A22,[2]Contratos!A:M,13,0)</f>
        <v>44760</v>
      </c>
      <c r="K22" s="17">
        <f>VLOOKUP(A22,[2]Contratos!A:N,14,0)</f>
        <v>288000</v>
      </c>
      <c r="L22" s="17" t="str">
        <f>VLOOKUP(A22,[2]Contratos!A:O,15,0)</f>
        <v>ENCERRADO</v>
      </c>
    </row>
    <row r="23" spans="1:12" ht="48.75" customHeight="1" x14ac:dyDescent="0.25">
      <c r="A23" s="11">
        <v>2272</v>
      </c>
      <c r="B23" s="12" t="str">
        <f>VLOOKUP(A23,[2]Contratos!A:B,2,0)</f>
        <v>50900.000692/2021-53 20171367</v>
      </c>
      <c r="C23" s="13" t="str">
        <f>VLOOKUP(A23,[2]Contratos!A:C,3,0)</f>
        <v>SERVIÇOS DE TELEFONIA FIXA E MÓVEL LOCAL, INTERNACIONAL E TRANSMISSÃO DE DADOS 3G.</v>
      </c>
      <c r="D23" s="13" t="str">
        <f>VLOOKUP(A23,[2]Contratos!A:E,5,0)</f>
        <v>OI MÓVEL S/A</v>
      </c>
      <c r="E23" s="14" t="str">
        <f>VLOOKUP(A23,[2]Contratos!A:F,6,0)</f>
        <v>05.423.963/0001-11</v>
      </c>
      <c r="F23" s="15" t="str">
        <f>VLOOKUP(A23,[2]Contratos!A:G,7,0)</f>
        <v>27/2017</v>
      </c>
      <c r="G23" s="15" t="str">
        <f>VLOOKUP(A23,[2]Contratos!A:H,8,0)</f>
        <v>2º ADITIVO AO CONTRATO 27/2017</v>
      </c>
      <c r="H23" s="16">
        <f>VLOOKUP(A23,[2]Contratos!A:K,11,0)</f>
        <v>43788</v>
      </c>
      <c r="I23" s="17" t="str">
        <f>VLOOKUP(A23,[2]Contratos!A:L,12,0)</f>
        <v>Lei 8.666/93 
PE Nº 012/2017</v>
      </c>
      <c r="J23" s="16">
        <f>VLOOKUP(A23,[2]Contratos!A:M,13,0)</f>
        <v>44155</v>
      </c>
      <c r="K23" s="17">
        <f>VLOOKUP(A23,[2]Contratos!A:N,14,0)</f>
        <v>107649</v>
      </c>
      <c r="L23" s="17" t="str">
        <f>VLOOKUP(A23,[2]Contratos!A:O,15,0)</f>
        <v>ENCERRADO</v>
      </c>
    </row>
    <row r="24" spans="1:12" ht="51" customHeight="1" x14ac:dyDescent="0.25">
      <c r="A24" s="11">
        <v>2273</v>
      </c>
      <c r="B24" s="12" t="str">
        <f>VLOOKUP(A24,[2]Contratos!A:B,2,0)</f>
        <v>50900.000692/2021-53 20171367</v>
      </c>
      <c r="C24" s="13" t="str">
        <f>VLOOKUP(A24,[2]Contratos!A:C,3,0)</f>
        <v>SERVIÇOS DE TELEFONIA FIXA E MÓVEL LOCAL, INTERNACIONAL E TRANSMISSÃO DE DADOS 3G.</v>
      </c>
      <c r="D24" s="13" t="str">
        <f>VLOOKUP(A24,[2]Contratos!A:E,5,0)</f>
        <v>OI MÓVEL S/A</v>
      </c>
      <c r="E24" s="14" t="str">
        <f>VLOOKUP(A24,[2]Contratos!A:F,6,0)</f>
        <v>05.423.963/0001-11</v>
      </c>
      <c r="F24" s="15" t="str">
        <f>VLOOKUP(A24,[2]Contratos!A:G,7,0)</f>
        <v>27/2017</v>
      </c>
      <c r="G24" s="15" t="str">
        <f>VLOOKUP(A24,[2]Contratos!A:H,8,0)</f>
        <v>3º ADITIVO AO CONTRATO 27/2017</v>
      </c>
      <c r="H24" s="16">
        <f>VLOOKUP(A24,[2]Contratos!A:K,11,0)</f>
        <v>44154</v>
      </c>
      <c r="I24" s="17" t="str">
        <f>VLOOKUP(A24,[2]Contratos!A:L,12,0)</f>
        <v>Lei 8.666/93 
PE Nº 012/2017</v>
      </c>
      <c r="J24" s="16">
        <f>VLOOKUP(A24,[2]Contratos!A:M,13,0)</f>
        <v>44520</v>
      </c>
      <c r="K24" s="17">
        <f>VLOOKUP(A24,[2]Contratos!A:N,14,0)</f>
        <v>111093.75999999999</v>
      </c>
      <c r="L24" s="17" t="str">
        <f>VLOOKUP(A24,[2]Contratos!A:O,15,0)</f>
        <v>ENCERRADO</v>
      </c>
    </row>
    <row r="25" spans="1:12" ht="82.5" customHeight="1" x14ac:dyDescent="0.25">
      <c r="A25" s="11">
        <v>2274</v>
      </c>
      <c r="B25" s="12" t="str">
        <f>VLOOKUP(A25,[2]Contratos!A:B,2,0)</f>
        <v>50900.000692/2021-53 20171367</v>
      </c>
      <c r="C25" s="13" t="str">
        <f>VLOOKUP(A25,[2]Contratos!A:C,3,0)</f>
        <v>CONTRATAÇÃO DE EMPRESA PARA A PRESTAÇÃO DE SERVIÇOS DE TELEFONIA FIXA E MÓVEL LOCAL, INTERURBANA, INTERNACIONAL E TRANSMISSÃO DE DADOS 3G PARA A COMPANHIA DOCAS DO CEARÁ.</v>
      </c>
      <c r="D25" s="13" t="str">
        <f>VLOOKUP(A25,[2]Contratos!A:E,5,0)</f>
        <v>OI MÓVEL S/A</v>
      </c>
      <c r="E25" s="14" t="str">
        <f>VLOOKUP(A25,[2]Contratos!A:F,6,0)</f>
        <v>05.423.963/0001-11</v>
      </c>
      <c r="F25" s="15" t="str">
        <f>VLOOKUP(A25,[2]Contratos!A:G,7,0)</f>
        <v>27/2017</v>
      </c>
      <c r="G25" s="15" t="str">
        <f>VLOOKUP(A25,[2]Contratos!A:H,8,0)</f>
        <v>4º ADITIVO AO CONTRATO 27/2017</v>
      </c>
      <c r="H25" s="16">
        <f>VLOOKUP(A25,[2]Contratos!A:K,11,0)</f>
        <v>44519</v>
      </c>
      <c r="I25" s="17" t="str">
        <f>VLOOKUP(A25,[2]Contratos!A:L,12,0)</f>
        <v>Lei 8.666/93 
PE Nº 012/2017</v>
      </c>
      <c r="J25" s="16">
        <f>VLOOKUP(A25,[2]Contratos!A:M,13,0)</f>
        <v>44885</v>
      </c>
      <c r="K25" s="17">
        <f>VLOOKUP(A25,[2]Contratos!A:N,14,0)</f>
        <v>111093.75999999999</v>
      </c>
      <c r="L25" s="17" t="str">
        <f>VLOOKUP(A25,[2]Contratos!A:O,15,0)</f>
        <v>ENCERRADO</v>
      </c>
    </row>
    <row r="26" spans="1:12" ht="72.75" customHeight="1" x14ac:dyDescent="0.25">
      <c r="A26" s="11">
        <v>3133</v>
      </c>
      <c r="B26" s="12" t="str">
        <f>VLOOKUP(A26,[2]Contratos!A:B,2,0)</f>
        <v>50900.000661/2020-11 20171545</v>
      </c>
      <c r="C26" s="13" t="str">
        <f>VLOOKUP(A26,[2]Contratos!A:C,3,0)</f>
        <v>PRESTAÇÃO DE SERVIÇOS DE MANUTENÇÃO ELÉTRICA E MECÂNICA, COM MÃO DE OBRA E COM FORNECIMENTO DE MATERIAL, EQUIPAMENTO, EPI E FERRAMENTAS, PARA A COMPANHIA DOCAS DO CEARÁ - CDC</v>
      </c>
      <c r="D26" s="13" t="str">
        <f>VLOOKUP(A26,[2]Contratos!A:E,5,0)</f>
        <v>D 8 PAVIMENTAÇÃO E CONSTRUÇÃO LTDA - ME</v>
      </c>
      <c r="E26" s="14" t="str">
        <f>VLOOKUP(A26,[2]Contratos!A:F,6,0)</f>
        <v>73.456.782/0001-41</v>
      </c>
      <c r="F26" s="15" t="str">
        <f>VLOOKUP(A26,[2]Contratos!A:G,7,0)</f>
        <v>13/2018</v>
      </c>
      <c r="G26" s="15" t="str">
        <f>VLOOKUP(A26,[2]Contratos!A:H,8,0)</f>
        <v>3º ADITIVO AO CONTRATO 013/2018</v>
      </c>
      <c r="H26" s="16">
        <f>VLOOKUP(A26,[2]Contratos!A:K,11,0)</f>
        <v>43980</v>
      </c>
      <c r="I26" s="17" t="str">
        <f>VLOOKUP(A26,[2]Contratos!A:L,12,0)</f>
        <v>Lei 8.666/93 
PE Nº 004/2018</v>
      </c>
      <c r="J26" s="16">
        <f>VLOOKUP(A26,[2]Contratos!A:M,13,0)</f>
        <v>44347</v>
      </c>
      <c r="K26" s="17">
        <f>VLOOKUP(A26,[2]Contratos!A:N,14,0)</f>
        <v>3415000</v>
      </c>
      <c r="L26" s="17" t="str">
        <f>VLOOKUP(A26,[2]Contratos!A:O,15,0)</f>
        <v>ENCERRADO</v>
      </c>
    </row>
    <row r="27" spans="1:12" ht="69.75" customHeight="1" x14ac:dyDescent="0.25">
      <c r="A27" s="11">
        <v>3202</v>
      </c>
      <c r="B27" s="12" t="str">
        <f>VLOOKUP(A27,[2]Contratos!A:B,2,0)</f>
        <v>50900.000137/2021-21 20171481-1001</v>
      </c>
      <c r="C27" s="13" t="str">
        <f>VLOOKUP(A27,[2]Contratos!A:C,3,0)</f>
        <v>PRESTAÇÃO DE SERVIÇOS DE MANUTENÇÃO PREVENTIVA E CORRETIVA, COM SUBSTITUIÇÃO DE PEÇAS, NOS APARELHOS CONDICIONADORES DE AR INSTALADOS NA COMPANHIA DOCAS DO CEARÁ</v>
      </c>
      <c r="D27" s="13" t="str">
        <f>VLOOKUP(A27,[2]Contratos!A:E,5,0)</f>
        <v>GELAR REFRIGERAÇÃO COMERCIAL EIRELI</v>
      </c>
      <c r="E27" s="14" t="str">
        <f>VLOOKUP(A27,[2]Contratos!A:F,6,0)</f>
        <v>11.805.967/0001-67</v>
      </c>
      <c r="F27" s="15" t="str">
        <f>VLOOKUP(A27,[2]Contratos!A:G,7,0)</f>
        <v>20/2018</v>
      </c>
      <c r="G27" s="15" t="str">
        <f>VLOOKUP(A27,[2]Contratos!A:H,8,0)</f>
        <v>2º ADITIVO AO CONTRATO 20/2018</v>
      </c>
      <c r="H27" s="16">
        <f>VLOOKUP(A27,[2]Contratos!A:K,11,0)</f>
        <v>44020</v>
      </c>
      <c r="I27" s="17" t="str">
        <f>VLOOKUP(A27,[2]Contratos!A:L,12,0)</f>
        <v>Lei 8.666/93 
PE Nº 007/2018</v>
      </c>
      <c r="J27" s="16">
        <f>VLOOKUP(A27,[2]Contratos!A:M,13,0)</f>
        <v>44390</v>
      </c>
      <c r="K27" s="17">
        <f>VLOOKUP(A27,[2]Contratos!A:N,14,0)</f>
        <v>229257.21</v>
      </c>
      <c r="L27" s="17" t="str">
        <f>VLOOKUP(A27,[2]Contratos!A:O,15,0)</f>
        <v>ENCERRADO</v>
      </c>
    </row>
    <row r="28" spans="1:12" ht="72.75" customHeight="1" x14ac:dyDescent="0.25">
      <c r="A28" s="11">
        <v>3203</v>
      </c>
      <c r="B28" s="12" t="str">
        <f>VLOOKUP(A28,[2]Contratos!A:B,2,0)</f>
        <v>50900.000137/2021-21 20171481</v>
      </c>
      <c r="C28" s="13" t="str">
        <f>VLOOKUP(A28,[2]Contratos!A:C,3,0)</f>
        <v>PRESTAÇÃO DE SERVIÇOS DE MANUTENÇÃO PREVENTIVA E CORRETIVA, COM SUBSTITUIÇÃO DE PEÇAS, NOS APARELHOS CONDICIONADORES DE AR INSTALADOS NA COMPANHIA DOCAS DO CEARÁ</v>
      </c>
      <c r="D28" s="13" t="str">
        <f>VLOOKUP(A28,[2]Contratos!A:E,5,0)</f>
        <v>GELAR REFRIGERAÇÃO COMERCIAL EIRELI</v>
      </c>
      <c r="E28" s="14" t="str">
        <f>VLOOKUP(A28,[2]Contratos!A:F,6,0)</f>
        <v>11.805.967/0001-67</v>
      </c>
      <c r="F28" s="15" t="str">
        <f>VLOOKUP(A28,[2]Contratos!A:G,7,0)</f>
        <v>20/2018</v>
      </c>
      <c r="G28" s="15" t="str">
        <f>VLOOKUP(A28,[2]Contratos!A:H,8,0)</f>
        <v>3º ADITIVO AO CONTRATO 
20/2018</v>
      </c>
      <c r="H28" s="16">
        <f>VLOOKUP(A28,[2]Contratos!A:K,11,0)</f>
        <v>44390</v>
      </c>
      <c r="I28" s="17" t="str">
        <f>VLOOKUP(A28,[2]Contratos!A:L,12,0)</f>
        <v>Lei 8.666/93 
PE Nº 007/2018</v>
      </c>
      <c r="J28" s="16">
        <f>VLOOKUP(A28,[2]Contratos!A:M,13,0)</f>
        <v>44755</v>
      </c>
      <c r="K28" s="17">
        <f>VLOOKUP(A28,[2]Contratos!A:N,14,0)</f>
        <v>228731.17</v>
      </c>
      <c r="L28" s="17" t="str">
        <f>VLOOKUP(A28,[2]Contratos!A:O,15,0)</f>
        <v>ENCERRADO</v>
      </c>
    </row>
    <row r="29" spans="1:12" ht="45" x14ac:dyDescent="0.25">
      <c r="A29" s="11">
        <v>3252</v>
      </c>
      <c r="B29" s="12" t="str">
        <f>VLOOKUP(A29,[2]Contratos!A:B,2,0)</f>
        <v>50900.000157/2021-01 20181066</v>
      </c>
      <c r="C29" s="13" t="str">
        <f>VLOOKUP(A29,[2]Contratos!A:C,3,0)</f>
        <v>PRESTAÇÃO DE SERVIÇOS DE INFORMATIVOS DE PUBLICAÇÕES EM DIÁRIOS DE JUSTIÇA PARA A COMPANHIA DOCAS DO CEARÁ</v>
      </c>
      <c r="D29" s="13" t="str">
        <f>VLOOKUP(A29,[2]Contratos!A:E,5,0)</f>
        <v>WEBJUR PROCESSAMENTO DE DADOS</v>
      </c>
      <c r="E29" s="14" t="str">
        <f>VLOOKUP(A29,[2]Contratos!A:F,6,0)</f>
        <v>09.400.465/0001-04</v>
      </c>
      <c r="F29" s="15" t="str">
        <f>VLOOKUP(A29,[2]Contratos!A:G,7,0)</f>
        <v>25/2018</v>
      </c>
      <c r="G29" s="15" t="str">
        <f>VLOOKUP(A29,[2]Contratos!A:H,8,0)</f>
        <v>2º ADITIVO AO CONTRATO 25/2018</v>
      </c>
      <c r="H29" s="16">
        <f>VLOOKUP(A29,[2]Contratos!A:K,11,0)</f>
        <v>44033</v>
      </c>
      <c r="I29" s="17" t="str">
        <f>VLOOKUP(A29,[2]Contratos!A:L,12,0)</f>
        <v>Lei 13.303/2016 CONTRATAÇÃO DIRETA DISPENSA DE LICITAÇÃO</v>
      </c>
      <c r="J29" s="16">
        <f>VLOOKUP(A29,[2]Contratos!A:M,13,0)</f>
        <v>44431</v>
      </c>
      <c r="K29" s="17">
        <f>VLOOKUP(A29,[2]Contratos!A:N,14,0)</f>
        <v>599.4</v>
      </c>
      <c r="L29" s="17" t="str">
        <f>VLOOKUP(A29,[2]Contratos!A:O,15,0)</f>
        <v>ENCERRADO</v>
      </c>
    </row>
    <row r="30" spans="1:12" ht="45" x14ac:dyDescent="0.25">
      <c r="A30" s="11">
        <v>3253</v>
      </c>
      <c r="B30" s="12" t="str">
        <f>VLOOKUP(A30,[2]Contratos!A:B,2,0)</f>
        <v>50900.000157/2021-01 20181066-1000</v>
      </c>
      <c r="C30" s="13" t="str">
        <f>VLOOKUP(A30,[2]Contratos!A:C,3,0)</f>
        <v>PRESTAÇÃO DE SERVIÇOS DE INFORMATIVOS DE PUBLICAÇÕES EM DIÁRIOS DE JUSTIÇA PARA A COMPANHIA DOCAS DO CEARÁ</v>
      </c>
      <c r="D30" s="13" t="str">
        <f>VLOOKUP(A30,[2]Contratos!A:E,5,0)</f>
        <v>WEBJUR PROCESSAMENTO DE DADOS</v>
      </c>
      <c r="E30" s="14" t="str">
        <f>VLOOKUP(A30,[2]Contratos!A:F,6,0)</f>
        <v>09.400.465/0001-04</v>
      </c>
      <c r="F30" s="15" t="str">
        <f>VLOOKUP(A30,[2]Contratos!A:G,7,0)</f>
        <v>25/2018</v>
      </c>
      <c r="G30" s="15" t="str">
        <f>VLOOKUP(A30,[2]Contratos!A:H,8,0)</f>
        <v>3º ADITIVO AO CONTRATO 25/2018</v>
      </c>
      <c r="H30" s="16">
        <f>VLOOKUP(A30,[2]Contratos!A:K,11,0)</f>
        <v>44341</v>
      </c>
      <c r="I30" s="17" t="str">
        <f>VLOOKUP(A30,[2]Contratos!A:L,12,0)</f>
        <v>Lei 13.303/2016 CONTRATAÇÃO DIRETA DISPENSA DE LICITAÇÃO</v>
      </c>
      <c r="J30" s="16">
        <f>VLOOKUP(A30,[2]Contratos!A:M,13,0)</f>
        <v>44796</v>
      </c>
      <c r="K30" s="17">
        <f>VLOOKUP(A30,[2]Contratos!A:N,14,0)</f>
        <v>599.4</v>
      </c>
      <c r="L30" s="17" t="str">
        <f>VLOOKUP(A30,[2]Contratos!A:O,15,0)</f>
        <v>ENCERRADO</v>
      </c>
    </row>
    <row r="31" spans="1:12" ht="45" x14ac:dyDescent="0.25">
      <c r="A31" s="11">
        <v>3254</v>
      </c>
      <c r="B31" s="12" t="str">
        <f>VLOOKUP(A31,[2]Contratos!A:B,2,0)</f>
        <v>50900.000157/2021-01 20181066-1000</v>
      </c>
      <c r="C31" s="13" t="str">
        <f>VLOOKUP(A31,[2]Contratos!A:C,3,0)</f>
        <v>PRESTAÇÃO DE SERVIÇOS DE INFORMATIVOS DE PUBLICAÇÕES EM DIÁRIOS DE JUSTIÇA PARA A COMPANHIA DOCAS DO CEARÁ</v>
      </c>
      <c r="D31" s="13" t="str">
        <f>VLOOKUP(A31,[2]Contratos!A:E,5,0)</f>
        <v>WEBJUR PROCESSAMENTO DE DADOS</v>
      </c>
      <c r="E31" s="14" t="str">
        <f>VLOOKUP(A31,[2]Contratos!A:F,6,0)</f>
        <v>09.400.465/0001-04</v>
      </c>
      <c r="F31" s="15" t="str">
        <f>VLOOKUP(A31,[2]Contratos!A:G,7,0)</f>
        <v>25/2018</v>
      </c>
      <c r="G31" s="15" t="str">
        <f>VLOOKUP(A31,[2]Contratos!A:H,8,0)</f>
        <v>4º ADITIVO AO CONTRATO 25/2018</v>
      </c>
      <c r="H31" s="16">
        <f>VLOOKUP(A31,[2]Contratos!A:K,11,0)</f>
        <v>44770</v>
      </c>
      <c r="I31" s="17" t="str">
        <f>VLOOKUP(A31,[2]Contratos!A:L,12,0)</f>
        <v>Lei 13.303/2016 CONTRATAÇÃO DIRETA DISPENSA DE LICITAÇÃO</v>
      </c>
      <c r="J31" s="16">
        <f>VLOOKUP(A31,[2]Contratos!A:M,13,0)</f>
        <v>45161</v>
      </c>
      <c r="K31" s="17">
        <f>VLOOKUP(A31,[2]Contratos!A:N,14,0)</f>
        <v>599.4</v>
      </c>
      <c r="L31" s="17" t="str">
        <f>VLOOKUP(A31,[2]Contratos!A:O,15,0)</f>
        <v>ENCERRADO</v>
      </c>
    </row>
    <row r="32" spans="1:12" ht="45" x14ac:dyDescent="0.25">
      <c r="A32" s="19">
        <v>3320</v>
      </c>
      <c r="B32" s="12" t="str">
        <f>VLOOKUP(A32,[2]Contratos!A:B,2,0)</f>
        <v>50900.000603/2020-98 20181045</v>
      </c>
      <c r="C32" s="13" t="str">
        <f>VLOOKUP(A32,[2]Contratos!A:C,3,0)</f>
        <v>PRESTAÇÃO DE SERVIÇOS DE MANUTENÇÃO PREVENTIVA E CORRETIVA DOS ELEVADORES DA ESTAÇÃO DE PASSAGEIROS E TERMINAL MARÍTIMO</v>
      </c>
      <c r="D32" s="13" t="str">
        <f>VLOOKUP(A32,[2]Contratos!A:E,5,0)</f>
        <v>ÔMEGA</v>
      </c>
      <c r="E32" s="14" t="str">
        <f>VLOOKUP(A32,[2]Contratos!A:F,6,0)</f>
        <v>08.080.706/0001-12</v>
      </c>
      <c r="F32" s="15" t="str">
        <f>VLOOKUP(A32,[2]Contratos!A:G,7,0)</f>
        <v>32/2018</v>
      </c>
      <c r="G32" s="15">
        <f>VLOOKUP(A32,[2]Contratos!A:H,8,0)</f>
        <v>0</v>
      </c>
      <c r="H32" s="16">
        <f>VLOOKUP(A32,[2]Contratos!A:K,11,0)</f>
        <v>43481</v>
      </c>
      <c r="I32" s="17" t="str">
        <f>VLOOKUP(A32,[2]Contratos!A:L,12,0)</f>
        <v>Lei 13.303/2016 CONTRATAÇÃO DIRETA DISPENSA DE LICITAÇÃO</v>
      </c>
      <c r="J32" s="16">
        <f>VLOOKUP(A32,[2]Contratos!A:M,13,0)</f>
        <v>45313</v>
      </c>
      <c r="K32" s="17">
        <f>VLOOKUP(A32,[2]Contratos!A:N,14,0)</f>
        <v>79200</v>
      </c>
      <c r="L32" s="17" t="str">
        <f>VLOOKUP(A32,[2]Contratos!A:O,15,0)</f>
        <v>ENCERRADO</v>
      </c>
    </row>
    <row r="33" spans="1:12" ht="45" x14ac:dyDescent="0.25">
      <c r="A33" s="19">
        <v>3321</v>
      </c>
      <c r="B33" s="12" t="str">
        <f>VLOOKUP(A33,[2]Contratos!A:B,2,0)</f>
        <v>50900.000603/2020-98 20181045</v>
      </c>
      <c r="C33" s="13" t="str">
        <f>VLOOKUP(A33,[2]Contratos!A:C,3,0)</f>
        <v>PRESTAÇÃO DE SERVIÇOS DE MANUTENÇÃO PREVENTIVA E CORRETIVA DOS ELEVADORES DA ESTAÇÃO DE PASSAGEIROS E TERMINAL MARÍTIMO</v>
      </c>
      <c r="D33" s="13" t="str">
        <f>VLOOKUP(A33,[2]Contratos!A:E,5,0)</f>
        <v>ÔMEGA</v>
      </c>
      <c r="E33" s="14" t="str">
        <f>VLOOKUP(A33,[2]Contratos!A:F,6,0)</f>
        <v>08.080.706/0001-12</v>
      </c>
      <c r="F33" s="15" t="str">
        <f>VLOOKUP(A33,[2]Contratos!A:G,7,0)</f>
        <v>32/2018</v>
      </c>
      <c r="G33" s="15" t="str">
        <f>VLOOKUP(A33,[2]Contratos!A:H,8,0)</f>
        <v>1º ADITIVO AO CONTRATO 32/2018</v>
      </c>
      <c r="H33" s="16">
        <f>VLOOKUP(A33,[2]Contratos!A:K,11,0)</f>
        <v>44911</v>
      </c>
      <c r="I33" s="17" t="str">
        <f>VLOOKUP(A33,[2]Contratos!A:L,12,0)</f>
        <v>Lei 13.303/2016 CONTRATAÇÃO DIRETA DISPENSA DE LICITAÇÃO</v>
      </c>
      <c r="J33" s="16">
        <f>VLOOKUP(A33,[2]Contratos!A:M,13,0)</f>
        <v>45312</v>
      </c>
      <c r="K33" s="17">
        <f>VLOOKUP(A33,[2]Contratos!A:N,14,0)</f>
        <v>18150</v>
      </c>
      <c r="L33" s="17" t="str">
        <f>VLOOKUP(A33,[2]Contratos!A:O,15,0)</f>
        <v>ENCERRADO</v>
      </c>
    </row>
    <row r="34" spans="1:12" ht="45" x14ac:dyDescent="0.25">
      <c r="A34" s="11">
        <v>4031</v>
      </c>
      <c r="B34" s="12" t="str">
        <f>VLOOKUP(A34,[2]Contratos!A:B,2,0)</f>
        <v>50900.000487/2020-15 20190054-1</v>
      </c>
      <c r="C34" s="13" t="str">
        <f>VLOOKUP(A34,[2]Contratos!A:C,3,0)</f>
        <v>AQUISIÇÃO DE BOTIJÃO DE GÁS GLP DE 13KG, POR DEMANDA, PARA A CDC.</v>
      </c>
      <c r="D34" s="13" t="str">
        <f>VLOOKUP(A34,[2]Contratos!A:E,5,0)</f>
        <v>FRANÇA PINTO E CIA. LTDA - EPP</v>
      </c>
      <c r="E34" s="14" t="str">
        <f>VLOOKUP(A34,[2]Contratos!A:F,6,0)</f>
        <v>15.589.293/0001-61</v>
      </c>
      <c r="F34" s="15" t="str">
        <f>VLOOKUP(A34,[2]Contratos!A:G,7,0)</f>
        <v>03/2019</v>
      </c>
      <c r="G34" s="15" t="str">
        <f>VLOOKUP(A34,[2]Contratos!A:H,8,0)</f>
        <v>1º ADITIVO AO CONTRATO 03/2019</v>
      </c>
      <c r="H34" s="16">
        <f>VLOOKUP(A34,[2]Contratos!A:K,11,0)</f>
        <v>43907</v>
      </c>
      <c r="I34" s="17" t="str">
        <f>VLOOKUP(A34,[2]Contratos!A:L,12,0)</f>
        <v>Lei 13.303/2016 CONTRATAÇÃO DIRETA DISPENSA DE LICITAÇÃO</v>
      </c>
      <c r="J34" s="16">
        <f>VLOOKUP(A34,[2]Contratos!A:M,13,0)</f>
        <v>44311</v>
      </c>
      <c r="K34" s="17">
        <f>VLOOKUP(A34,[2]Contratos!A:N,14,0)</f>
        <v>5110</v>
      </c>
      <c r="L34" s="17" t="str">
        <f>VLOOKUP(A34,[2]Contratos!A:O,15,0)</f>
        <v>ENCERRADO</v>
      </c>
    </row>
    <row r="35" spans="1:12" ht="45" x14ac:dyDescent="0.25">
      <c r="A35" s="11">
        <v>4032</v>
      </c>
      <c r="B35" s="12" t="str">
        <f>VLOOKUP(A35,[2]Contratos!A:B,2,0)</f>
        <v>50900.000487/2020-15 20190054</v>
      </c>
      <c r="C35" s="13" t="str">
        <f>VLOOKUP(A35,[2]Contratos!A:C,3,0)</f>
        <v>AQUISIÇÃO DE BOTIJÕES DE GÁS GLP DE 13KG, POR DEMANDA, PARA CDC.</v>
      </c>
      <c r="D35" s="13" t="str">
        <f>VLOOKUP(A35,[2]Contratos!A:E,5,0)</f>
        <v>FRANÇA PINTO E CIA LTDA - FORTGÁS</v>
      </c>
      <c r="E35" s="14" t="str">
        <f>VLOOKUP(A35,[2]Contratos!A:F,6,0)</f>
        <v>15.589.293/0001-61</v>
      </c>
      <c r="F35" s="15" t="str">
        <f>VLOOKUP(A35,[2]Contratos!A:G,7,0)</f>
        <v>03/2019</v>
      </c>
      <c r="G35" s="15" t="str">
        <f>VLOOKUP(A35,[2]Contratos!A:H,8,0)</f>
        <v>2º ADITIVO AO CONTRATO 03/2019</v>
      </c>
      <c r="H35" s="16">
        <f>VLOOKUP(A35,[2]Contratos!A:K,11,0)</f>
        <v>44259</v>
      </c>
      <c r="I35" s="17" t="str">
        <f>VLOOKUP(A35,[2]Contratos!A:L,12,0)</f>
        <v>Lei 13.303/2016 CONTRATAÇÃO DIRETA DISPENSA DE LICITAÇÃO</v>
      </c>
      <c r="J35" s="16">
        <f>VLOOKUP(A35,[2]Contratos!A:M,13,0)</f>
        <v>44676</v>
      </c>
      <c r="K35" s="17">
        <f>VLOOKUP(A35,[2]Contratos!A:N,14,0)</f>
        <v>5110</v>
      </c>
      <c r="L35" s="17" t="str">
        <f>VLOOKUP(A35,[2]Contratos!A:O,15,0)</f>
        <v>ENCERRADO</v>
      </c>
    </row>
    <row r="36" spans="1:12" ht="45" x14ac:dyDescent="0.25">
      <c r="A36" s="11">
        <v>4033</v>
      </c>
      <c r="B36" s="12" t="str">
        <f>VLOOKUP(A36,[2]Contratos!A:B,2,0)</f>
        <v>50900.000487/2020-15 20190054</v>
      </c>
      <c r="C36" s="13" t="str">
        <f>VLOOKUP(A36,[2]Contratos!A:C,3,0)</f>
        <v>AQUISIÇÃO DE BOTIJÕES DE GÁS GLP DE 13KG, POR DEMANDA, PARA CDC.</v>
      </c>
      <c r="D36" s="13" t="str">
        <f>VLOOKUP(A36,[2]Contratos!A:E,5,0)</f>
        <v>FRANÇA PINTO E CIA LTDA - FORTGÁS</v>
      </c>
      <c r="E36" s="14" t="str">
        <f>VLOOKUP(A36,[2]Contratos!A:F,6,0)</f>
        <v>15.589.293/0001-61</v>
      </c>
      <c r="F36" s="15" t="str">
        <f>VLOOKUP(A36,[2]Contratos!A:G,7,0)</f>
        <v>03/2019</v>
      </c>
      <c r="G36" s="15" t="str">
        <f>VLOOKUP(A36,[2]Contratos!A:H,8,0)</f>
        <v>3º ADITIVO AO CONTRATO 03/2019</v>
      </c>
      <c r="H36" s="16">
        <f>VLOOKUP(A36,[2]Contratos!A:K,11,0)</f>
        <v>44638</v>
      </c>
      <c r="I36" s="17" t="str">
        <f>VLOOKUP(A36,[2]Contratos!A:L,12,0)</f>
        <v>Lei 13.303/2016 CONTRATAÇÃO DIRETA DISPENSA DE LICITAÇÃO</v>
      </c>
      <c r="J36" s="16">
        <f>VLOOKUP(A36,[2]Contratos!A:M,13,0)</f>
        <v>45041</v>
      </c>
      <c r="K36" s="17">
        <f>VLOOKUP(A36,[2]Contratos!A:N,14,0)</f>
        <v>6903.4</v>
      </c>
      <c r="L36" s="17" t="str">
        <f>VLOOKUP(A36,[2]Contratos!A:O,15,0)</f>
        <v>ENCERRADO</v>
      </c>
    </row>
    <row r="37" spans="1:12" ht="45" x14ac:dyDescent="0.25">
      <c r="A37" s="11">
        <v>4034</v>
      </c>
      <c r="B37" s="12" t="str">
        <f>VLOOKUP(A37,[2]Contratos!A:B,2,0)</f>
        <v>50900.000487/2020-15 20190054</v>
      </c>
      <c r="C37" s="13" t="str">
        <f>VLOOKUP(A37,[2]Contratos!A:C,3,0)</f>
        <v>AQUISIÇÃO DE BOTIJÕES DE GÁS GLP DE 13KG, POR DEMANDA, PARA CDC.</v>
      </c>
      <c r="D37" s="13" t="str">
        <f>VLOOKUP(A37,[2]Contratos!A:E,5,0)</f>
        <v>FRANÇA PINTO E CIA LTDA - FORTGÁS</v>
      </c>
      <c r="E37" s="14" t="str">
        <f>VLOOKUP(A37,[2]Contratos!A:F,6,0)</f>
        <v>15.589.293/0001-61</v>
      </c>
      <c r="F37" s="15" t="str">
        <f>VLOOKUP(A37,[2]Contratos!A:G,7,0)</f>
        <v>03/2019</v>
      </c>
      <c r="G37" s="15" t="str">
        <f>VLOOKUP(A37,[2]Contratos!A:H,8,0)</f>
        <v>4º ADITIVO AO CONTRATO 03/2019</v>
      </c>
      <c r="H37" s="16">
        <f>VLOOKUP(A37,[2]Contratos!A:K,11,0)</f>
        <v>44949</v>
      </c>
      <c r="I37" s="17" t="str">
        <f>VLOOKUP(A37,[2]Contratos!A:L,12,0)</f>
        <v>Lei 13.303/2016 CONTRATAÇÃO DIRETA DISPENSA DE LICITAÇÃO</v>
      </c>
      <c r="J37" s="16">
        <f>VLOOKUP(A37,[2]Contratos!A:M,13,0)</f>
        <v>45407</v>
      </c>
      <c r="K37" s="17">
        <f>VLOOKUP(A37,[2]Contratos!A:N,14,0)</f>
        <v>8159.9</v>
      </c>
      <c r="L37" s="17" t="str">
        <f>VLOOKUP(A37,[2]Contratos!A:O,15,0)</f>
        <v>ENCERRADO</v>
      </c>
    </row>
    <row r="38" spans="1:12" ht="78.75" customHeight="1" x14ac:dyDescent="0.25">
      <c r="A38" s="11">
        <v>4041</v>
      </c>
      <c r="B38" s="12" t="str">
        <f>VLOOKUP(A38,[2]Contratos!A:B,2,0)</f>
        <v>50900.000122/2020-82 20190077-1000</v>
      </c>
      <c r="C38" s="13" t="str">
        <f>VLOOKUP(A38,[2]Contratos!A:C,3,0)</f>
        <v>PLANO FUNERÁRIO PARA EMPREGADOS, COMISSIONADOS E DIRETORES DA CDC - CONTRATO 04/2019</v>
      </c>
      <c r="D38" s="13" t="str">
        <f>VLOOKUP(A38,[2]Contratos!A:E,5,0)</f>
        <v>ETHERNUS VELORIOS E SERVIÇOS FUNERÁRIOS - EPP</v>
      </c>
      <c r="E38" s="14" t="str">
        <f>VLOOKUP(A38,[2]Contratos!A:F,6,0)</f>
        <v>08.742.087/0001-84</v>
      </c>
      <c r="F38" s="15" t="str">
        <f>VLOOKUP(A38,[2]Contratos!A:G,7,0)</f>
        <v>04/2019</v>
      </c>
      <c r="G38" s="15" t="str">
        <f>VLOOKUP(A38,[2]Contratos!A:H,8,0)</f>
        <v>1º ADITIVO AO CONTRATO 04/2019</v>
      </c>
      <c r="H38" s="16">
        <f>VLOOKUP(A38,[2]Contratos!A:K,11,0)</f>
        <v>43875</v>
      </c>
      <c r="I38" s="17" t="str">
        <f>VLOOKUP(A38,[2]Contratos!A:L,12,0)</f>
        <v>Lei 13.303/2016 CONTRATAÇÃO DIRETA DISPENSA DE LICITAÇÃO</v>
      </c>
      <c r="J38" s="16">
        <f>VLOOKUP(A38,[2]Contratos!A:M,13,0)</f>
        <v>44301</v>
      </c>
      <c r="K38" s="17">
        <f>VLOOKUP(A38,[2]Contratos!A:N,14,0)</f>
        <v>6458.4</v>
      </c>
      <c r="L38" s="17" t="str">
        <f>VLOOKUP(A38,[2]Contratos!A:O,15,0)</f>
        <v>ENCERRADO</v>
      </c>
    </row>
    <row r="39" spans="1:12" ht="45" x14ac:dyDescent="0.25">
      <c r="A39" s="11">
        <v>4042</v>
      </c>
      <c r="B39" s="12" t="str">
        <f>VLOOKUP(A39,[2]Contratos!A:B,2,0)</f>
        <v>50900.000122/2020-82 20190077</v>
      </c>
      <c r="C39" s="13" t="str">
        <f>VLOOKUP(A39,[2]Contratos!A:C,3,0)</f>
        <v>PLANO FUNERÁRIO PARA EMPREGADOS, COMISSIONADOS E DIRETORES DA CDC - CONTRATO 04/2019</v>
      </c>
      <c r="D39" s="13" t="str">
        <f>VLOOKUP(A39,[2]Contratos!A:E,5,0)</f>
        <v>ETHERNUS VELORIOS E SERVIÇOS FUNERÁRIOS - EPP</v>
      </c>
      <c r="E39" s="14" t="str">
        <f>VLOOKUP(A39,[2]Contratos!A:F,6,0)</f>
        <v>08.742.087/0001-84</v>
      </c>
      <c r="F39" s="15" t="str">
        <f>VLOOKUP(A39,[2]Contratos!A:G,7,0)</f>
        <v>04/2019</v>
      </c>
      <c r="G39" s="15" t="str">
        <f>VLOOKUP(A39,[2]Contratos!A:H,8,0)</f>
        <v>2º ADITIVO AO CONTRATO 04/2019</v>
      </c>
      <c r="H39" s="16">
        <f>VLOOKUP(A39,[2]Contratos!A:K,11,0)</f>
        <v>44259</v>
      </c>
      <c r="I39" s="17" t="str">
        <f>VLOOKUP(A39,[2]Contratos!A:L,12,0)</f>
        <v>Lei 13.303/2016 CONTRATAÇÃO DIRETA DISPENSA DE LICITAÇÃO</v>
      </c>
      <c r="J39" s="16">
        <f>VLOOKUP(A39,[2]Contratos!A:M,13,0)</f>
        <v>44666</v>
      </c>
      <c r="K39" s="17">
        <f>VLOOKUP(A39,[2]Contratos!A:N,14,0)</f>
        <v>6458.4</v>
      </c>
      <c r="L39" s="17" t="str">
        <f>VLOOKUP(A39,[2]Contratos!A:O,15,0)</f>
        <v>ENCERRADO</v>
      </c>
    </row>
    <row r="40" spans="1:12" ht="45" x14ac:dyDescent="0.25">
      <c r="A40" s="11">
        <v>4070</v>
      </c>
      <c r="B40" s="12" t="str">
        <f>VLOOKUP(A40,[2]Contratos!A:B,2,0)</f>
        <v xml:space="preserve">50900.000604/2020-32 20190899-1 </v>
      </c>
      <c r="C40" s="13" t="str">
        <f>VLOOKUP(A40,[2]Contratos!A:C,3,0)</f>
        <v>PRESTAÇÃO DE SERVIÇOS DE TELECOMUNICAÇÕES PARA IMPLEMENTAÇÃO, OPERAÇÃO E MANUTENÇÃO DE UM LINK DE ACESSO, SÍNCRONO, DEDICADO A INTERNET PARA A CDC.</v>
      </c>
      <c r="D40" s="13" t="str">
        <f>VLOOKUP(A40,[2]Contratos!A:E,5,0)</f>
        <v>FORTEL FORTALEZA TELECOMUNICAÇÕES LTDA</v>
      </c>
      <c r="E40" s="14" t="str">
        <f>VLOOKUP(A40,[2]Contratos!A:F,6,0)</f>
        <v>06.809.941/0001-57</v>
      </c>
      <c r="F40" s="15" t="str">
        <f>VLOOKUP(A40,[2]Contratos!A:G,7,0)</f>
        <v>07/2019</v>
      </c>
      <c r="G40" s="15">
        <f>VLOOKUP(A40,[2]Contratos!A:H,8,0)</f>
        <v>0</v>
      </c>
      <c r="H40" s="16">
        <f>VLOOKUP(A40,[2]Contratos!A:K,11,0)</f>
        <v>43630</v>
      </c>
      <c r="I40" s="17" t="str">
        <f>VLOOKUP(A40,[2]Contratos!A:L,12,0)</f>
        <v>Lei 13.303/2016 CONTRATAÇÃO DIRETA DISPENSA DE LICITAÇÃO</v>
      </c>
      <c r="J40" s="16">
        <f>VLOOKUP(A40,[2]Contratos!A:M,13,0)</f>
        <v>45473</v>
      </c>
      <c r="K40" s="17">
        <f>VLOOKUP(A40,[2]Contratos!A:N,14,0)</f>
        <v>40998.18</v>
      </c>
      <c r="L40" s="17" t="str">
        <f>VLOOKUP(A40,[2]Contratos!A:O,15,0)</f>
        <v>ENCERRADO</v>
      </c>
    </row>
    <row r="41" spans="1:12" ht="45" x14ac:dyDescent="0.25">
      <c r="A41" s="11">
        <v>4071</v>
      </c>
      <c r="B41" s="12" t="str">
        <f>VLOOKUP(A41,[2]Contratos!A:B,2,0)</f>
        <v xml:space="preserve">50900.000604/2020-32 20190899-1 </v>
      </c>
      <c r="C41" s="13" t="str">
        <f>VLOOKUP(A41,[2]Contratos!A:C,3,0)</f>
        <v>PRESTAÇÃO DE SERVIÇOS DE TELECOMUNICAÇÕES PARA IMPLEMENTAÇÃO, OPERAÇÃO E MANUTENÇÃO DE UM LINK DE ACESSO, SÍNCRONO, DEDICADO A INTERNET PARA A CDC.</v>
      </c>
      <c r="D41" s="13" t="str">
        <f>VLOOKUP(A41,[2]Contratos!A:E,5,0)</f>
        <v>FORTEL FORTALEZA TELECOMUNICAÇÕES LTDA</v>
      </c>
      <c r="E41" s="14" t="str">
        <f>VLOOKUP(A41,[2]Contratos!A:F,6,0)</f>
        <v>06.809.941/0001-57</v>
      </c>
      <c r="F41" s="15" t="str">
        <f>VLOOKUP(A41,[2]Contratos!A:G,7,0)</f>
        <v>07/2019</v>
      </c>
      <c r="G41" s="15" t="str">
        <f>VLOOKUP(A41,[2]Contratos!A:H,8,0)</f>
        <v>1º ADITIVO AO CONTRATO 07/2019</v>
      </c>
      <c r="H41" s="16">
        <f>VLOOKUP(A41,[2]Contratos!A:K,11,0)</f>
        <v>45076</v>
      </c>
      <c r="I41" s="17" t="str">
        <f>VLOOKUP(A41,[2]Contratos!A:L,12,0)</f>
        <v>Lei 13.303/2016 CONTRATAÇÃO DIRETA DISPENSA DE LICITAÇÃO</v>
      </c>
      <c r="J41" s="16">
        <f>VLOOKUP(A41,[2]Contratos!A:M,13,0)</f>
        <v>45473</v>
      </c>
      <c r="K41" s="17">
        <f>VLOOKUP(A41,[2]Contratos!A:N,14,0)</f>
        <v>40998.18</v>
      </c>
      <c r="L41" s="17" t="str">
        <f>VLOOKUP(A41,[2]Contratos!A:O,15,0)</f>
        <v>ENCERRADO</v>
      </c>
    </row>
    <row r="42" spans="1:12" ht="57" customHeight="1" x14ac:dyDescent="0.25">
      <c r="A42" s="11">
        <v>4081</v>
      </c>
      <c r="B42" s="12" t="str">
        <f>VLOOKUP(A42,[2]Contratos!A:B,2,0)</f>
        <v>50900.000157/2020-11 20190429</v>
      </c>
      <c r="C42" s="13" t="str">
        <f>VLOOKUP(A42,[2]Contratos!A:C,3,0)</f>
        <v>DESENVOLVIMENTO DE ATIVIDADES CONJUNTAS OPERACIONALIZAÇÃO E ESTÁGIO - Contrato nº 08/2019</v>
      </c>
      <c r="D42" s="13" t="str">
        <f>VLOOKUP(A42,[2]Contratos!A:E,5,0)</f>
        <v>CENTRO DE INTEGRACAO EMPRESA ESCOLA - CIEE</v>
      </c>
      <c r="E42" s="14" t="str">
        <f>VLOOKUP(A42,[2]Contratos!A:F,6,0)</f>
        <v>61.600.839/0001-55</v>
      </c>
      <c r="F42" s="15" t="str">
        <f>VLOOKUP(A42,[2]Contratos!A:G,7,0)</f>
        <v>08/2019</v>
      </c>
      <c r="G42" s="15" t="str">
        <f>VLOOKUP(A42,[2]Contratos!A:H,8,0)</f>
        <v>1º ADITIVO AO CONTRATO 08/2019</v>
      </c>
      <c r="H42" s="16">
        <f>VLOOKUP(A42,[2]Contratos!A:K,11,0)</f>
        <v>44008</v>
      </c>
      <c r="I42" s="17" t="str">
        <f>VLOOKUP(A42,[2]Contratos!A:L,12,0)</f>
        <v>Lei 13.303/2016 CONTRATAÇÃO DIRETA DISPENSA DE LICITAÇÃO</v>
      </c>
      <c r="J42" s="16">
        <f>VLOOKUP(A42,[2]Contratos!A:M,13,0)</f>
        <v>44373</v>
      </c>
      <c r="K42" s="17">
        <f>VLOOKUP(A42,[2]Contratos!A:N,14,0)</f>
        <v>13815.6</v>
      </c>
      <c r="L42" s="17" t="str">
        <f>VLOOKUP(A42,[2]Contratos!A:O,15,0)</f>
        <v>ENCERRADO</v>
      </c>
    </row>
    <row r="43" spans="1:12" ht="45" x14ac:dyDescent="0.25">
      <c r="A43" s="11">
        <v>4082</v>
      </c>
      <c r="B43" s="12" t="str">
        <f>VLOOKUP(A43,[2]Contratos!A:B,2,0)</f>
        <v>50900.000157/2020-11
20190429-1000</v>
      </c>
      <c r="C43" s="13" t="str">
        <f>VLOOKUP(A43,[2]Contratos!A:C,3,0)</f>
        <v>DESENVOLVIMENTO DE ATIVIDADES CONJUNTAS OPERACIONALIZAÇÃO E ESTÁGIO - Contrato nº 08/2019</v>
      </c>
      <c r="D43" s="13" t="str">
        <f>VLOOKUP(A43,[2]Contratos!A:E,5,0)</f>
        <v>CENTRO DE INTEGRAÇÃO EMPRESA ESCOLA - CIEE</v>
      </c>
      <c r="E43" s="14" t="str">
        <f>VLOOKUP(A43,[2]Contratos!A:F,6,0)</f>
        <v>61.600.839/0001-55</v>
      </c>
      <c r="F43" s="15" t="str">
        <f>VLOOKUP(A43,[2]Contratos!A:G,7,0)</f>
        <v>08/2019</v>
      </c>
      <c r="G43" s="15" t="str">
        <f>VLOOKUP(A43,[2]Contratos!A:H,8,0)</f>
        <v>2º ADITIVO AO CONTRATO 08/2019</v>
      </c>
      <c r="H43" s="16">
        <f>VLOOKUP(A43,[2]Contratos!A:K,11,0)</f>
        <v>44308</v>
      </c>
      <c r="I43" s="17" t="str">
        <f>VLOOKUP(A43,[2]Contratos!A:L,12,0)</f>
        <v>Lei 13.303/2016 CONTRATAÇÃO DIRETA DISPENSA DE LICITAÇÃO</v>
      </c>
      <c r="J43" s="16">
        <f>VLOOKUP(A43,[2]Contratos!A:M,13,0)</f>
        <v>44738</v>
      </c>
      <c r="K43" s="17">
        <f>VLOOKUP(A43,[2]Contratos!A:N,14,0)</f>
        <v>10440</v>
      </c>
      <c r="L43" s="17" t="str">
        <f>VLOOKUP(A43,[2]Contratos!A:O,15,0)</f>
        <v>ENCERRADO</v>
      </c>
    </row>
    <row r="44" spans="1:12" ht="45" x14ac:dyDescent="0.25">
      <c r="A44" s="11">
        <v>4083</v>
      </c>
      <c r="B44" s="12" t="str">
        <f>VLOOKUP(A44,[2]Contratos!A:B,2,0)</f>
        <v>50900.000157/2020-11
20190429-1000</v>
      </c>
      <c r="C44" s="13" t="str">
        <f>VLOOKUP(A44,[2]Contratos!A:C,3,0)</f>
        <v>DESENVOLVIMENTO DE ATIVIDADES CONJUNTAS OPERACIONALIZAÇÃO E ESTÁGIO - Contrato nº 08/2019</v>
      </c>
      <c r="D44" s="13" t="str">
        <f>VLOOKUP(A44,[2]Contratos!A:E,5,0)</f>
        <v>CENTRO DE INTEGRAÇÃO EMPRESA ESCOLA - CIEE</v>
      </c>
      <c r="E44" s="14" t="str">
        <f>VLOOKUP(A44,[2]Contratos!A:F,6,0)</f>
        <v>61.600.839/0001-55</v>
      </c>
      <c r="F44" s="15" t="str">
        <f>VLOOKUP(A44,[2]Contratos!A:G,7,0)</f>
        <v>08/2019</v>
      </c>
      <c r="G44" s="15" t="str">
        <f>VLOOKUP(A44,[2]Contratos!A:H,8,0)</f>
        <v>3º ADITIVO AO CONTRATO 08/2019</v>
      </c>
      <c r="H44" s="16">
        <f>VLOOKUP(A44,[2]Contratos!A:K,11,0)</f>
        <v>44315</v>
      </c>
      <c r="I44" s="17" t="str">
        <f>VLOOKUP(A44,[2]Contratos!A:L,12,0)</f>
        <v>Lei 13.303/2016 CONTRATAÇÃO DIRETA DISPENSA DE LICITAÇÃO</v>
      </c>
      <c r="J44" s="16">
        <f>VLOOKUP(A44,[2]Contratos!A:M,13,0)</f>
        <v>45103</v>
      </c>
      <c r="K44" s="17">
        <f>VLOOKUP(A44,[2]Contratos!A:N,14,0)</f>
        <v>10440</v>
      </c>
      <c r="L44" s="17" t="str">
        <f>VLOOKUP(A44,[2]Contratos!A:O,15,0)</f>
        <v>ENCERRADO</v>
      </c>
    </row>
    <row r="45" spans="1:12" ht="45" x14ac:dyDescent="0.25">
      <c r="A45" s="11">
        <v>4084</v>
      </c>
      <c r="B45" s="12" t="str">
        <f>VLOOKUP(A45,[2]Contratos!A:B,2,0)</f>
        <v>50900.000157/2020-11
20190429-1000</v>
      </c>
      <c r="C45" s="13" t="str">
        <f>VLOOKUP(A45,[2]Contratos!A:C,3,0)</f>
        <v>DESENVOLVIMENTO DE ATIVIDADES CONJUNTAS OPERACIONALIZAÇÃO E ESTÁGIO - Contrato nº 08/2019</v>
      </c>
      <c r="D45" s="13" t="str">
        <f>VLOOKUP(A45,[2]Contratos!A:E,5,0)</f>
        <v>CENTRO DE INTEGRAÇÃO EMPRESA ESCOLA - CIEE</v>
      </c>
      <c r="E45" s="14" t="str">
        <f>VLOOKUP(A45,[2]Contratos!A:F,6,0)</f>
        <v>61.600.839/0001-55</v>
      </c>
      <c r="F45" s="15" t="str">
        <f>VLOOKUP(A45,[2]Contratos!A:G,7,0)</f>
        <v>08/2019</v>
      </c>
      <c r="G45" s="15" t="str">
        <f>VLOOKUP(A45,[2]Contratos!A:H,8,0)</f>
        <v>4º ADITIVO AO CONTRATO 08/2019</v>
      </c>
      <c r="H45" s="16">
        <f>VLOOKUP(A45,[2]Contratos!A:K,11,0)</f>
        <v>45093</v>
      </c>
      <c r="I45" s="17" t="str">
        <f>VLOOKUP(A45,[2]Contratos!A:L,12,0)</f>
        <v>Lei 13.303/2016 CONTRATAÇÃO DIRETA DISPENSA DE LICITAÇÃO</v>
      </c>
      <c r="J45" s="16">
        <f>VLOOKUP(A45,[2]Contratos!A:M,13,0)</f>
        <v>45469</v>
      </c>
      <c r="K45" s="17">
        <f>VLOOKUP(A45,[2]Contratos!A:N,14,0)</f>
        <v>11540.38</v>
      </c>
      <c r="L45" s="17" t="str">
        <f>VLOOKUP(A45,[2]Contratos!A:O,15,0)</f>
        <v>ENCERRADO</v>
      </c>
    </row>
    <row r="46" spans="1:12" ht="45" x14ac:dyDescent="0.25">
      <c r="A46" s="11">
        <v>4090</v>
      </c>
      <c r="B46" s="12">
        <f>VLOOKUP(A46,[2]Contratos!A:B,2,0)</f>
        <v>20190932</v>
      </c>
      <c r="C46" s="13" t="str">
        <f>VLOOKUP(A46,[2]Contratos!A:C,3,0)</f>
        <v>PRESTAÇÃO DE SERVIÇOS, POR DEMANDA, DE APOIO ADMINISTRATIVO EM ZELADORIA, COPEIRAGEM, RECEPÇÃO, PORTARIA, MOTORISTA</v>
      </c>
      <c r="D46" s="13" t="str">
        <f>VLOOKUP(A46,[2]Contratos!A:E,5,0)</f>
        <v>CRIART - SERVIÇO DE TERCEIRIZAÇÃO DE MÃO DE OBRA</v>
      </c>
      <c r="E46" s="14" t="str">
        <f>VLOOKUP(A46,[2]Contratos!A:F,6,0)</f>
        <v>07.783.832.0001-70</v>
      </c>
      <c r="F46" s="15" t="str">
        <f>VLOOKUP(A46,[2]Contratos!A:G,7,0)</f>
        <v>09/2019</v>
      </c>
      <c r="G46" s="15">
        <f>VLOOKUP(A46,[2]Contratos!A:H,8,0)</f>
        <v>0</v>
      </c>
      <c r="H46" s="16">
        <f>VLOOKUP(A46,[2]Contratos!A:K,11,0)</f>
        <v>43648</v>
      </c>
      <c r="I46" s="17" t="str">
        <f>VLOOKUP(A46,[2]Contratos!A:L,12,0)</f>
        <v xml:space="preserve">Lei 13.303/2016 DISPENSA DE LICITAÇÃO - EMERGENCIAL </v>
      </c>
      <c r="J46" s="16">
        <f>VLOOKUP(A46,[2]Contratos!A:M,13,0)</f>
        <v>43839</v>
      </c>
      <c r="K46" s="17">
        <f>VLOOKUP(A46,[2]Contratos!A:N,14,0)</f>
        <v>1575912.06</v>
      </c>
      <c r="L46" s="17" t="str">
        <f>VLOOKUP(A46,[2]Contratos!A:O,15,0)</f>
        <v>ENCERRADO</v>
      </c>
    </row>
    <row r="47" spans="1:12" ht="150" customHeight="1" x14ac:dyDescent="0.25">
      <c r="A47" s="11">
        <v>4100</v>
      </c>
      <c r="B47" s="12" t="str">
        <f>VLOOKUP(A47,[2]Contratos!A:B,2,0)</f>
        <v>50900.000071/2020-99 20190153</v>
      </c>
      <c r="C47" s="13" t="str">
        <f>VLOOKUP(A47,[2]Contratos!A:C,3,0)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47" s="13" t="str">
        <f>VLOOKUP(A47,[2]Contratos!A:E,5,0)</f>
        <v>SODEXO PASS DO BRASIL SERVIÇOS E COMÉRCIO S/A.</v>
      </c>
      <c r="E47" s="14" t="str">
        <f>VLOOKUP(A47,[2]Contratos!A:F,6,0)</f>
        <v>69.034.668/0001-56</v>
      </c>
      <c r="F47" s="15" t="str">
        <f>VLOOKUP(A47,[2]Contratos!A:G,7,0)</f>
        <v>10/2019</v>
      </c>
      <c r="G47" s="15">
        <f>VLOOKUP(A47,[2]Contratos!A:H,8,0)</f>
        <v>0</v>
      </c>
      <c r="H47" s="16">
        <f>VLOOKUP(A47,[2]Contratos!A:K,11,0)</f>
        <v>43657</v>
      </c>
      <c r="I47" s="17" t="str">
        <f>VLOOKUP(A47,[2]Contratos!A:L,12,0)</f>
        <v>Lei 8.666/93 
PE Nº 005/2019</v>
      </c>
      <c r="J47" s="16">
        <f>VLOOKUP(A47,[2]Contratos!A:M,13,0)</f>
        <v>44023</v>
      </c>
      <c r="K47" s="17">
        <f>VLOOKUP(A47,[2]Contratos!A:N,14,0)</f>
        <v>1699850.68</v>
      </c>
      <c r="L47" s="17" t="str">
        <f>VLOOKUP(A47,[2]Contratos!A:O,15,0)</f>
        <v>ENCERRADO</v>
      </c>
    </row>
    <row r="48" spans="1:12" ht="146.25" customHeight="1" x14ac:dyDescent="0.25">
      <c r="A48" s="11">
        <v>4101</v>
      </c>
      <c r="B48" s="12" t="str">
        <f>VLOOKUP(A48,[2]Contratos!A:B,2,0)</f>
        <v>50900.000071/2020-99 20190153</v>
      </c>
      <c r="C48" s="13" t="str">
        <f>VLOOKUP(A48,[2]Contratos!A:C,3,0)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48" s="13" t="str">
        <f>VLOOKUP(A48,[2]Contratos!A:E,5,0)</f>
        <v>SODEXO PASS DO BRASIL SERVIÇOS E COMÉRCIO S/A.</v>
      </c>
      <c r="E48" s="14" t="str">
        <f>VLOOKUP(A48,[2]Contratos!A:F,6,0)</f>
        <v>69.034.668/0001-56</v>
      </c>
      <c r="F48" s="15" t="str">
        <f>VLOOKUP(A48,[2]Contratos!A:G,7,0)</f>
        <v>10/2019</v>
      </c>
      <c r="G48" s="15" t="str">
        <f>VLOOKUP(A48,[2]Contratos!A:H,8,0)</f>
        <v>1º ADITIVO AO CONTRATO 10/2019</v>
      </c>
      <c r="H48" s="16">
        <f>VLOOKUP(A48,[2]Contratos!A:K,11,0)</f>
        <v>44018</v>
      </c>
      <c r="I48" s="17" t="str">
        <f>VLOOKUP(A48,[2]Contratos!A:L,12,0)</f>
        <v>Lei 8.666/93 
PE Nº 005/2019</v>
      </c>
      <c r="J48" s="16">
        <f>VLOOKUP(A48,[2]Contratos!A:M,13,0)</f>
        <v>44388</v>
      </c>
      <c r="K48" s="17">
        <f>VLOOKUP(A48,[2]Contratos!A:N,14,0)</f>
        <v>1699850.68</v>
      </c>
      <c r="L48" s="17" t="str">
        <f>VLOOKUP(A48,[2]Contratos!A:O,15,0)</f>
        <v>ENCERRADO</v>
      </c>
    </row>
    <row r="49" spans="1:12" ht="147.75" customHeight="1" x14ac:dyDescent="0.25">
      <c r="A49" s="11">
        <v>4102</v>
      </c>
      <c r="B49" s="12" t="str">
        <f>VLOOKUP(A49,[2]Contratos!A:B,2,0)</f>
        <v>50900.000071/2020-99 20190153</v>
      </c>
      <c r="C49" s="13" t="str">
        <f>VLOOKUP(A49,[2]Contratos!A:C,3,0)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49" s="13" t="str">
        <f>VLOOKUP(A49,[2]Contratos!A:E,5,0)</f>
        <v>SODEXO PASS DO BRASIL SERVIÇOS E COMÉRCIO S/A.</v>
      </c>
      <c r="E49" s="14" t="str">
        <f>VLOOKUP(A49,[2]Contratos!A:F,6,0)</f>
        <v>69.034.668/0001-56</v>
      </c>
      <c r="F49" s="15" t="str">
        <f>VLOOKUP(A49,[2]Contratos!A:G,7,0)</f>
        <v>10/2019</v>
      </c>
      <c r="G49" s="15" t="str">
        <f>VLOOKUP(A49,[2]Contratos!A:H,8,0)</f>
        <v>2º ADITIVO AO CONTRATO 10/2019</v>
      </c>
      <c r="H49" s="16">
        <f>VLOOKUP(A49,[2]Contratos!A:K,11,0)</f>
        <v>44348</v>
      </c>
      <c r="I49" s="17" t="str">
        <f>VLOOKUP(A49,[2]Contratos!A:L,12,0)</f>
        <v>Lei 8.666/93 
PE Nº 005/2019</v>
      </c>
      <c r="J49" s="16">
        <f>VLOOKUP(A49,[2]Contratos!A:M,13,0)</f>
        <v>44753</v>
      </c>
      <c r="K49" s="17">
        <f>VLOOKUP(A49,[2]Contratos!A:N,14,0)</f>
        <v>1696744.98</v>
      </c>
      <c r="L49" s="17" t="str">
        <f>VLOOKUP(A49,[2]Contratos!A:O,15,0)</f>
        <v>ENCERRADO</v>
      </c>
    </row>
    <row r="50" spans="1:12" ht="147.75" customHeight="1" x14ac:dyDescent="0.25">
      <c r="A50" s="11">
        <v>4103</v>
      </c>
      <c r="B50" s="12" t="str">
        <f>VLOOKUP(A50,[2]Contratos!A:B,2,0)</f>
        <v>50900.000071/2020-99 20190153</v>
      </c>
      <c r="C50" s="13" t="str">
        <f>VLOOKUP(A50,[2]Contratos!A:C,3,0)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50" s="13" t="str">
        <f>VLOOKUP(A50,[2]Contratos!A:E,5,0)</f>
        <v>SODEXO PASS DO BRASIL SERVIÇOS E COMÉRCIO S/A.</v>
      </c>
      <c r="E50" s="14" t="str">
        <f>VLOOKUP(A50,[2]Contratos!A:F,6,0)</f>
        <v>69.034.668/0001-56</v>
      </c>
      <c r="F50" s="15" t="str">
        <f>VLOOKUP(A50,[2]Contratos!A:G,7,0)</f>
        <v>10/2019</v>
      </c>
      <c r="G50" s="15" t="str">
        <f>VLOOKUP(A50,[2]Contratos!A:H,8,0)</f>
        <v>3º ADITIVO AO CONTRATO 10/2019</v>
      </c>
      <c r="H50" s="16">
        <f>VLOOKUP(A50,[2]Contratos!A:K,11,0)</f>
        <v>44753</v>
      </c>
      <c r="I50" s="17" t="str">
        <f>VLOOKUP(A50,[2]Contratos!A:L,12,0)</f>
        <v>Lei 8.666/93 
PE Nº 005/2019</v>
      </c>
      <c r="J50" s="16">
        <f>VLOOKUP(A50,[2]Contratos!A:M,13,0)</f>
        <v>45118</v>
      </c>
      <c r="K50" s="17">
        <f>VLOOKUP(A50,[2]Contratos!A:N,14,0)</f>
        <v>1725386.4</v>
      </c>
      <c r="L50" s="17" t="str">
        <f>VLOOKUP(A50,[2]Contratos!A:O,15,0)</f>
        <v>ENCERRADO</v>
      </c>
    </row>
    <row r="51" spans="1:12" ht="147.75" customHeight="1" x14ac:dyDescent="0.25">
      <c r="A51" s="11">
        <v>4104</v>
      </c>
      <c r="B51" s="12" t="str">
        <f>VLOOKUP(A51,[2]Contratos!A:B,2,0)</f>
        <v>50900.000071/2020-99 20190153</v>
      </c>
      <c r="C51" s="13" t="str">
        <f>VLOOKUP(A51,[2]Contratos!A:C,3,0)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51" s="13" t="str">
        <f>VLOOKUP(A51,[2]Contratos!A:E,5,0)</f>
        <v>SODEXO PASS DO BRASIL SERVIÇOS E COMÉRCIO S/A.</v>
      </c>
      <c r="E51" s="14" t="str">
        <f>VLOOKUP(A51,[2]Contratos!A:F,6,0)</f>
        <v>69.034.668/0001-56</v>
      </c>
      <c r="F51" s="15" t="str">
        <f>VLOOKUP(A51,[2]Contratos!A:G,7,0)</f>
        <v>10/2019</v>
      </c>
      <c r="G51" s="15" t="str">
        <f>VLOOKUP(A51,[2]Contratos!A:H,8,0)</f>
        <v>4º ADITIVO AO CONTRATO 10/2019</v>
      </c>
      <c r="H51" s="16">
        <f>VLOOKUP(A51,[2]Contratos!A:K,11,0)</f>
        <v>45117</v>
      </c>
      <c r="I51" s="17" t="str">
        <f>VLOOKUP(A51,[2]Contratos!A:L,12,0)</f>
        <v>Lei 8.666/93 
PE Nº 005/2019</v>
      </c>
      <c r="J51" s="16">
        <f>VLOOKUP(A51,[2]Contratos!A:M,13,0)</f>
        <v>45484</v>
      </c>
      <c r="K51" s="17">
        <f>VLOOKUP(A51,[2]Contratos!A:N,14,0)</f>
        <v>1725386.4</v>
      </c>
      <c r="L51" s="17" t="str">
        <f>VLOOKUP(A51,[2]Contratos!A:O,15,0)</f>
        <v>ENCERRADO</v>
      </c>
    </row>
    <row r="52" spans="1:12" ht="147.75" customHeight="1" x14ac:dyDescent="0.25">
      <c r="A52" s="11">
        <v>4105</v>
      </c>
      <c r="B52" s="12" t="str">
        <f>VLOOKUP(A52,[2]Contratos!A:B,2,0)</f>
        <v>50900.000071/2020-99 20190153</v>
      </c>
      <c r="C52" s="13" t="str">
        <f>VLOOKUP(A52,[2]Contratos!A:C,3,0)</f>
        <v>PRESTAÇÃO DE SERVIÇOS DE ADMINISTRATAÇÃO, GERENCIAMENTO, EMISSÃO E FORNECIMENTO DE VALE ALIMENTAÇÃO,NA FORMA DE CARTÃO, EQUIPADO COM MICROPROCESSADOR COM CHIP ELETRÔNICO DE SEGURANÇA, ADEQUADA PARA AQUISIÇÃO DE PRODUTOS ALIMENTÍCIOS EM ESTABELECIMENTOS COMERCIAIS CREDENCIADOS, DESTINADOS AOS EMPREGADOS, DIRETORES, OCUPANTES DE FUNÇÕES COMISSIONADAS E DE GRATIFICAÇÕES TÉCNICAS DA COMPANHIA DOCAS DO CEARÁ.</v>
      </c>
      <c r="D52" s="13" t="str">
        <f>VLOOKUP(A52,[2]Contratos!A:E,5,0)</f>
        <v>SODEXO PASS DO BRASIL SERVIÇOS E COMÉRCIO S/A.</v>
      </c>
      <c r="E52" s="14" t="str">
        <f>VLOOKUP(A52,[2]Contratos!A:F,6,0)</f>
        <v>69.034.668/0001-56</v>
      </c>
      <c r="F52" s="15" t="str">
        <f>VLOOKUP(A52,[2]Contratos!A:G,7,0)</f>
        <v>10/2019</v>
      </c>
      <c r="G52" s="15" t="str">
        <f>VLOOKUP(A52,[2]Contratos!A:H,8,0)</f>
        <v>5º ADITIVO AO CONTRATO 10/2019</v>
      </c>
      <c r="H52" s="16">
        <f>VLOOKUP(A52,[2]Contratos!A:K,11,0)</f>
        <v>45436</v>
      </c>
      <c r="I52" s="17" t="str">
        <f>VLOOKUP(A52,[2]Contratos!A:L,12,0)</f>
        <v>Lei 8.666/93 
PE Nº 005/2019</v>
      </c>
      <c r="J52" s="16">
        <f>VLOOKUP(A52,[2]Contratos!A:M,13,0)</f>
        <v>45484</v>
      </c>
      <c r="K52" s="17">
        <f>VLOOKUP(A52,[2]Contratos!A:N,14,0)</f>
        <v>1725386.4</v>
      </c>
      <c r="L52" s="17" t="str">
        <f>VLOOKUP(A52,[2]Contratos!A:O,15,0)</f>
        <v>ENCERRADO</v>
      </c>
    </row>
    <row r="53" spans="1:12" ht="45" x14ac:dyDescent="0.25">
      <c r="A53" s="11">
        <v>4120</v>
      </c>
      <c r="B53" s="12" t="str">
        <f>VLOOKUP(A53,[2]Contratos!A:B,2,0)</f>
        <v>20190215-1000</v>
      </c>
      <c r="C53" s="13" t="str">
        <f>VLOOKUP(A53,[2]Contratos!A:C,3,0)</f>
        <v>Aquisição de 02 relógios eletrônicos de ponto.</v>
      </c>
      <c r="D53" s="13" t="str">
        <f>VLOOKUP(A53,[2]Contratos!A:E,5,0)</f>
        <v>CASA MAGALHÃES</v>
      </c>
      <c r="E53" s="14">
        <f>VLOOKUP(A53,[2]Contratos!A:F,6,0)</f>
        <v>0</v>
      </c>
      <c r="F53" s="15" t="str">
        <f>VLOOKUP(A53,[2]Contratos!A:G,7,0)</f>
        <v>12/2019</v>
      </c>
      <c r="G53" s="15">
        <f>VLOOKUP(A53,[2]Contratos!A:H,8,0)</f>
        <v>0</v>
      </c>
      <c r="H53" s="16">
        <f>VLOOKUP(A53,[2]Contratos!A:K,11,0)</f>
        <v>43739</v>
      </c>
      <c r="I53" s="17" t="str">
        <f>VLOOKUP(A53,[2]Contratos!A:L,12,0)</f>
        <v>Lei 13.303/2016 CONTRATAÇÃO DIRETA DISPENSA DE LICITAÇÃO</v>
      </c>
      <c r="J53" s="16">
        <f>VLOOKUP(A53,[2]Contratos!A:M,13,0)</f>
        <v>44113</v>
      </c>
      <c r="K53" s="17">
        <f>VLOOKUP(A53,[2]Contratos!A:N,14,0)</f>
        <v>3338</v>
      </c>
      <c r="L53" s="17" t="str">
        <f>VLOOKUP(A53,[2]Contratos!A:O,15,0)</f>
        <v>ENCERRADO</v>
      </c>
    </row>
    <row r="54" spans="1:12" ht="45" x14ac:dyDescent="0.25">
      <c r="A54" s="11">
        <v>4130</v>
      </c>
      <c r="B54" s="12" t="str">
        <f>VLOOKUP(A54,[2]Contratos!A:B,2,0)</f>
        <v>50900.000127/2020-13 20191220</v>
      </c>
      <c r="C54" s="13" t="str">
        <f>VLOOKUP(A54,[2]Contratos!A:C,3,0)</f>
        <v>CONTRATAÇÃO DE EMPRESA ESPECIALIZADA PARA A PRESTAÇÃO DE SERVIÇO DE ASSINATURA ON LINE DA FERRAMENTA BANCO DE PREÇOS</v>
      </c>
      <c r="D54" s="13" t="str">
        <f>VLOOKUP(A54,[2]Contratos!A:E,5,0)</f>
        <v>NP CAPACITACAO E SOLUCOES TECNOLOGICAS LTDA</v>
      </c>
      <c r="E54" s="14" t="str">
        <f>VLOOKUP(A54,[2]Contratos!A:F,6,0)</f>
        <v>07.797.967/0001-95</v>
      </c>
      <c r="F54" s="15" t="str">
        <f>VLOOKUP(A54,[2]Contratos!A:G,7,0)</f>
        <v>13/2019</v>
      </c>
      <c r="G54" s="15">
        <f>VLOOKUP(A54,[2]Contratos!A:H,8,0)</f>
        <v>0</v>
      </c>
      <c r="H54" s="16">
        <f>VLOOKUP(A54,[2]Contratos!A:K,11,0)</f>
        <v>43711</v>
      </c>
      <c r="I54" s="17" t="str">
        <f>VLOOKUP(A54,[2]Contratos!A:L,12,0)</f>
        <v>Lei 13.303/2016 INEXIGIBILIDADE DE LICITAÇÃO</v>
      </c>
      <c r="J54" s="16">
        <f>VLOOKUP(A54,[2]Contratos!A:M,13,0)</f>
        <v>44082</v>
      </c>
      <c r="K54" s="17">
        <f>VLOOKUP(A54,[2]Contratos!A:N,14,0)</f>
        <v>8700</v>
      </c>
      <c r="L54" s="17" t="str">
        <f>VLOOKUP(A54,[2]Contratos!A:O,15,0)</f>
        <v>ENCERRADO</v>
      </c>
    </row>
    <row r="55" spans="1:12" ht="56.25" customHeight="1" x14ac:dyDescent="0.25">
      <c r="A55" s="11">
        <v>4131</v>
      </c>
      <c r="B55" s="12" t="str">
        <f>VLOOKUP(A55,[2]Contratos!A:B,2,0)</f>
        <v>20191220-1000</v>
      </c>
      <c r="C55" s="13" t="str">
        <f>VLOOKUP(A55,[2]Contratos!A:C,3,0)</f>
        <v>CONTRATAÇÃO DE EMPRESA ESPECIALIZADA PARA A PRESTAÇÃO DE SERVIÇO DE ASSINATURA ON LINE DA FERRAMENTA BANCO DE PREÇOS</v>
      </c>
      <c r="D55" s="13" t="str">
        <f>VLOOKUP(A55,[2]Contratos!A:E,5,0)</f>
        <v>NP CAPACITACAO E SOLUCOES TECNOLOGICAS LTDA</v>
      </c>
      <c r="E55" s="14" t="str">
        <f>VLOOKUP(A55,[2]Contratos!A:F,6,0)</f>
        <v>07.797.967/0001-95</v>
      </c>
      <c r="F55" s="15" t="str">
        <f>VLOOKUP(A55,[2]Contratos!A:G,7,0)</f>
        <v>13/2019</v>
      </c>
      <c r="G55" s="15" t="str">
        <f>VLOOKUP(A55,[2]Contratos!A:H,8,0)</f>
        <v>1º ADITIVO AO CONTRATO 13/2019</v>
      </c>
      <c r="H55" s="16">
        <f>VLOOKUP(A55,[2]Contratos!A:K,11,0)</f>
        <v>44011</v>
      </c>
      <c r="I55" s="17" t="str">
        <f>VLOOKUP(A55,[2]Contratos!A:L,12,0)</f>
        <v>Lei 13.303/2016 INEXIGIBILIDADE DE LICITAÇÃO</v>
      </c>
      <c r="J55" s="16">
        <f>VLOOKUP(A55,[2]Contratos!A:M,13,0)</f>
        <v>44447</v>
      </c>
      <c r="K55" s="17">
        <f>VLOOKUP(A55,[2]Contratos!A:N,14,0)</f>
        <v>8700</v>
      </c>
      <c r="L55" s="17" t="str">
        <f>VLOOKUP(A55,[2]Contratos!A:O,15,0)</f>
        <v>ENCERRADO</v>
      </c>
    </row>
    <row r="56" spans="1:12" ht="45" x14ac:dyDescent="0.25">
      <c r="A56" s="11">
        <v>4132</v>
      </c>
      <c r="B56" s="12" t="str">
        <f>VLOOKUP(A56,[2]Contratos!A:B,2,0)</f>
        <v>50900.000127/2020-13
20191220-1000</v>
      </c>
      <c r="C56" s="13" t="str">
        <f>VLOOKUP(A56,[2]Contratos!A:C,3,0)</f>
        <v>CONTRATAÇÃO DE EMPRESA ESPECIALIZADA PARA A PRESTAÇÃO DE SERVIÇO DE ASSINATURA ON LINE DA FERRAMENTA BANCO DE PREÇOS</v>
      </c>
      <c r="D56" s="13" t="str">
        <f>VLOOKUP(A56,[2]Contratos!A:E,5,0)</f>
        <v>NP CAPACITACAO E SOLUCOES TECNOLOGICAS LTDA</v>
      </c>
      <c r="E56" s="14" t="str">
        <f>VLOOKUP(A56,[2]Contratos!A:F,6,0)</f>
        <v>07.797.967/0001-95</v>
      </c>
      <c r="F56" s="15" t="str">
        <f>VLOOKUP(A56,[2]Contratos!A:G,7,0)</f>
        <v>13/2019</v>
      </c>
      <c r="G56" s="15" t="str">
        <f>VLOOKUP(A56,[2]Contratos!A:H,8,0)</f>
        <v>2º ADITIVO AO CONTRATO 13/2019</v>
      </c>
      <c r="H56" s="16">
        <f>VLOOKUP(A56,[2]Contratos!A:K,11,0)</f>
        <v>44412</v>
      </c>
      <c r="I56" s="17" t="str">
        <f>VLOOKUP(A56,[2]Contratos!A:L,12,0)</f>
        <v>Lei 13.303/2016 INEXIGIBILIDADE DE LICITAÇÃO</v>
      </c>
      <c r="J56" s="16">
        <f>VLOOKUP(A56,[2]Contratos!A:M,13,0)</f>
        <v>44812</v>
      </c>
      <c r="K56" s="17">
        <f>VLOOKUP(A56,[2]Contratos!A:N,14,0)</f>
        <v>9320.48</v>
      </c>
      <c r="L56" s="17" t="str">
        <f>VLOOKUP(A56,[2]Contratos!A:O,15,0)</f>
        <v>ENCERRADO</v>
      </c>
    </row>
    <row r="57" spans="1:12" ht="45" x14ac:dyDescent="0.25">
      <c r="A57" s="11">
        <v>4133</v>
      </c>
      <c r="B57" s="12" t="str">
        <f>VLOOKUP(A57,[2]Contratos!A:B,2,0)</f>
        <v>50900.000127/2020-13
20191220-1000</v>
      </c>
      <c r="C57" s="13" t="str">
        <f>VLOOKUP(A57,[2]Contratos!A:C,3,0)</f>
        <v>CONTRATAÇÃO DE EMPRESA ESPECIALIZADA PARA A PRESTAÇÃO DE SERVIÇO DE ASSINATURA ON LINE DA FERRAMENTA BANCO DE PREÇOS</v>
      </c>
      <c r="D57" s="13" t="str">
        <f>VLOOKUP(A57,[2]Contratos!A:E,5,0)</f>
        <v>NP CAPACITACAO E SOLUCOES TECNOLOGICAS LTDA</v>
      </c>
      <c r="E57" s="14" t="str">
        <f>VLOOKUP(A57,[2]Contratos!A:F,6,0)</f>
        <v>07.797.967/0001-95</v>
      </c>
      <c r="F57" s="15" t="str">
        <f>VLOOKUP(A57,[2]Contratos!A:G,7,0)</f>
        <v>13/2019</v>
      </c>
      <c r="G57" s="15" t="str">
        <f>VLOOKUP(A57,[2]Contratos!A:H,8,0)</f>
        <v>3º ADITIVO AO CONTRATO 13/2019</v>
      </c>
      <c r="H57" s="16">
        <f>VLOOKUP(A57,[2]Contratos!A:K,11,0)</f>
        <v>44802</v>
      </c>
      <c r="I57" s="17" t="str">
        <f>VLOOKUP(A57,[2]Contratos!A:L,12,0)</f>
        <v>Lei 13.303/2016 INEXIGIBILIDADE DE LICITAÇÃO</v>
      </c>
      <c r="J57" s="16">
        <f>VLOOKUP(A57,[2]Contratos!A:M,13,0)</f>
        <v>45177</v>
      </c>
      <c r="K57" s="17">
        <f>VLOOKUP(A57,[2]Contratos!A:N,14,0)</f>
        <v>10171</v>
      </c>
      <c r="L57" s="17" t="str">
        <f>VLOOKUP(A57,[2]Contratos!A:O,15,0)</f>
        <v>ENCERRADO</v>
      </c>
    </row>
    <row r="58" spans="1:12" ht="102" customHeight="1" x14ac:dyDescent="0.25">
      <c r="A58" s="11">
        <v>4140</v>
      </c>
      <c r="B58" s="12" t="str">
        <f>VLOOKUP(A58,[2]Contratos!A:B,2,0)</f>
        <v>20180985-1000</v>
      </c>
      <c r="C58" s="13" t="str">
        <f>VLOOKUP(A58,[2]Contratos!A:C,3,0)</f>
        <v>Auditorial ambiental externa do sistema de gestão ambiental da CDC</v>
      </c>
      <c r="D58" s="13" t="str">
        <f>VLOOKUP(A58,[2]Contratos!A:E,5,0)</f>
        <v>EV TOPTRENDS DESENVOLVIMENTO</v>
      </c>
      <c r="E58" s="14">
        <f>VLOOKUP(A58,[2]Contratos!A:F,6,0)</f>
        <v>0</v>
      </c>
      <c r="F58" s="15" t="str">
        <f>VLOOKUP(A58,[2]Contratos!A:G,7,0)</f>
        <v>14/2019</v>
      </c>
      <c r="G58" s="15">
        <f>VLOOKUP(A58,[2]Contratos!A:H,8,0)</f>
        <v>0</v>
      </c>
      <c r="H58" s="16">
        <f>VLOOKUP(A58,[2]Contratos!A:K,11,0)</f>
        <v>43711</v>
      </c>
      <c r="I58" s="17" t="str">
        <f>VLOOKUP(A58,[2]Contratos!A:L,12,0)</f>
        <v>Lei 13.303/2016 CONTRATAÇÃO DIRETA DISPENSA DE LICITAÇÃO</v>
      </c>
      <c r="J58" s="16">
        <f>VLOOKUP(A58,[2]Contratos!A:M,13,0)</f>
        <v>44082</v>
      </c>
      <c r="K58" s="17">
        <f>VLOOKUP(A58,[2]Contratos!A:N,14,0)</f>
        <v>8700</v>
      </c>
      <c r="L58" s="17" t="str">
        <f>VLOOKUP(A58,[2]Contratos!A:O,15,0)</f>
        <v>ENCERRADO</v>
      </c>
    </row>
    <row r="59" spans="1:12" ht="102" customHeight="1" x14ac:dyDescent="0.25">
      <c r="A59" s="11">
        <v>4150</v>
      </c>
      <c r="B59" s="12" t="str">
        <f>VLOOKUP(A59,[2]Contratos!A:B,2,0)</f>
        <v>50900.000492/2020-10 20190712</v>
      </c>
      <c r="C59" s="13" t="str">
        <f>VLOOKUP(A59,[2]Contratos!A:C,3,0)</f>
        <v>FORNECIMENTO DE ÁGUA MINERAL</v>
      </c>
      <c r="D59" s="13" t="str">
        <f>VLOOKUP(A59,[2]Contratos!A:E,5,0)</f>
        <v>CAMILA FRAGOSO AGUIAR DOS SANTOS</v>
      </c>
      <c r="E59" s="14" t="str">
        <f>VLOOKUP(A59,[2]Contratos!A:F,6,0)</f>
        <v>27.761.457/0001-75</v>
      </c>
      <c r="F59" s="15" t="str">
        <f>VLOOKUP(A59,[2]Contratos!A:G,7,0)</f>
        <v>15/2019</v>
      </c>
      <c r="G59" s="15">
        <f>VLOOKUP(A59,[2]Contratos!A:H,8,0)</f>
        <v>0</v>
      </c>
      <c r="H59" s="16">
        <f>VLOOKUP(A59,[2]Contratos!A:K,11,0)</f>
        <v>43719</v>
      </c>
      <c r="I59" s="17" t="str">
        <f>VLOOKUP(A59,[2]Contratos!A:L,12,0)</f>
        <v>Lei 13.303/2016
PE 06/2019</v>
      </c>
      <c r="J59" s="16">
        <f>VLOOKUP(A59,[2]Contratos!A:M,13,0)</f>
        <v>44104</v>
      </c>
      <c r="K59" s="17">
        <f>VLOOKUP(A59,[2]Contratos!A:N,14,0)</f>
        <v>23026.5</v>
      </c>
      <c r="L59" s="17" t="str">
        <f>VLOOKUP(A59,[2]Contratos!A:O,15,0)</f>
        <v>ENCERRADO</v>
      </c>
    </row>
    <row r="60" spans="1:12" ht="54.75" customHeight="1" x14ac:dyDescent="0.25">
      <c r="A60" s="11">
        <v>4151</v>
      </c>
      <c r="B60" s="12" t="str">
        <f>VLOOKUP(A60,[2]Contratos!A:B,2,0)</f>
        <v>50900.000492/2020-10 20190712</v>
      </c>
      <c r="C60" s="13" t="str">
        <f>VLOOKUP(A60,[2]Contratos!A:C,3,0)</f>
        <v>AQUISIÇÃO DE ÁGUA MINERAL SEM GÁS ENVASADA EM GARRAFÃO DE POLICARBONATO DE 20 LITROS PARA ATENDER AS NECESSIDADES DA COMPANHIA DOCAS DO CEARÁ.</v>
      </c>
      <c r="D60" s="13" t="str">
        <f>VLOOKUP(A60,[2]Contratos!A:E,5,0)</f>
        <v>CAMILA FRAGOSO AGUIAR DOS SANTOS</v>
      </c>
      <c r="E60" s="14" t="str">
        <f>VLOOKUP(A60,[2]Contratos!A:F,6,0)</f>
        <v>27.761.457/0001-75</v>
      </c>
      <c r="F60" s="15" t="str">
        <f>VLOOKUP(A60,[2]Contratos!A:G,7,0)</f>
        <v>15/2019</v>
      </c>
      <c r="G60" s="15" t="str">
        <f>VLOOKUP(A60,[2]Contratos!A:H,8,0)</f>
        <v>1º ADITIVO AO CONTRATO 15/2019</v>
      </c>
      <c r="H60" s="16">
        <f>VLOOKUP(A60,[2]Contratos!A:K,11,0)</f>
        <v>44070</v>
      </c>
      <c r="I60" s="17" t="str">
        <f>VLOOKUP(A60,[2]Contratos!A:L,12,0)</f>
        <v>Lei 13.303/2016
PE 06/2019</v>
      </c>
      <c r="J60" s="16">
        <f>VLOOKUP(A60,[2]Contratos!A:M,13,0)</f>
        <v>44469</v>
      </c>
      <c r="K60" s="17">
        <f>VLOOKUP(A60,[2]Contratos!A:N,14,0)</f>
        <v>23026.5</v>
      </c>
      <c r="L60" s="17" t="str">
        <f>VLOOKUP(A60,[2]Contratos!A:O,15,0)</f>
        <v>ENCERRADO</v>
      </c>
    </row>
    <row r="61" spans="1:12" ht="72" customHeight="1" x14ac:dyDescent="0.25">
      <c r="A61" s="11">
        <v>4152</v>
      </c>
      <c r="B61" s="12" t="str">
        <f>VLOOKUP(A61,[2]Contratos!A:B,2,0)</f>
        <v>50900.000492/2020-10 20190712</v>
      </c>
      <c r="C61" s="13" t="str">
        <f>VLOOKUP(A61,[2]Contratos!A:C,3,0)</f>
        <v>AQUISIÇÃO DE ÁGUA MINERAL SEM GÁS ENVASADA EM GARRAFÃO DE POLICARBONATO DE 20 LITROS PARA ATENDER AS NECESSIDADES DA COMPANHIA DOCAS DO CEARÁ.</v>
      </c>
      <c r="D61" s="13" t="str">
        <f>VLOOKUP(A61,[2]Contratos!A:E,5,0)</f>
        <v>CAMILA FRAGOSO AGUIAR DOS SANTOS</v>
      </c>
      <c r="E61" s="14" t="str">
        <f>VLOOKUP(A61,[2]Contratos!A:F,6,0)</f>
        <v>27.761.457/0001-75</v>
      </c>
      <c r="F61" s="15" t="str">
        <f>VLOOKUP(A61,[2]Contratos!A:G,7,0)</f>
        <v>15/2019</v>
      </c>
      <c r="G61" s="15" t="str">
        <f>VLOOKUP(A61,[2]Contratos!A:H,8,0)</f>
        <v>2º ADITIVO AO CONTRATO 15/2019</v>
      </c>
      <c r="H61" s="16">
        <f>VLOOKUP(A61,[2]Contratos!A:K,11,0)</f>
        <v>44391</v>
      </c>
      <c r="I61" s="17" t="str">
        <f>VLOOKUP(A61,[2]Contratos!A:L,12,0)</f>
        <v>Lei 13.303/2016
PE 06/2019</v>
      </c>
      <c r="J61" s="16">
        <f>VLOOKUP(A61,[2]Contratos!A:M,13,0)</f>
        <v>44834</v>
      </c>
      <c r="K61" s="17">
        <f>VLOOKUP(A61,[2]Contratos!A:N,14,0)</f>
        <v>20230</v>
      </c>
      <c r="L61" s="17" t="str">
        <f>VLOOKUP(A61,[2]Contratos!A:O,15,0)</f>
        <v>ENCERRADO</v>
      </c>
    </row>
    <row r="62" spans="1:12" ht="72" customHeight="1" x14ac:dyDescent="0.25">
      <c r="A62" s="11">
        <v>4153</v>
      </c>
      <c r="B62" s="12" t="str">
        <f>VLOOKUP(A62,[2]Contratos!A:B,2,0)</f>
        <v>50900.000492/2020-10 20190712</v>
      </c>
      <c r="C62" s="13" t="str">
        <f>VLOOKUP(A62,[2]Contratos!A:C,3,0)</f>
        <v>AQUISIÇÃO DE ÁGUA MINERAL SEM GÁS ENVASADA EM GARRAFÃO DE POLICARBONATO DE 20 LITROS PARA ATENDER AS NECESSIDADES DA COMPANHIA DOCAS DO CEARÁ.</v>
      </c>
      <c r="D62" s="13" t="str">
        <f>VLOOKUP(A62,[2]Contratos!A:E,5,0)</f>
        <v>CAMILA FRAGOSO AGUIAR DOS SANTOS</v>
      </c>
      <c r="E62" s="14" t="str">
        <f>VLOOKUP(A62,[2]Contratos!A:F,6,0)</f>
        <v>27.761.457/0001-75</v>
      </c>
      <c r="F62" s="15" t="str">
        <f>VLOOKUP(A62,[2]Contratos!A:G,7,0)</f>
        <v>15/2019</v>
      </c>
      <c r="G62" s="15" t="str">
        <f>VLOOKUP(A62,[2]Contratos!A:H,8,0)</f>
        <v>3º ADITIVO AO CONTRATO 15/2019</v>
      </c>
      <c r="H62" s="16">
        <f>VLOOKUP(A62,[2]Contratos!A:K,11,0)</f>
        <v>44790</v>
      </c>
      <c r="I62" s="17" t="str">
        <f>VLOOKUP(A62,[2]Contratos!A:L,12,0)</f>
        <v>Lei 13.303/2016
PE 06/2019</v>
      </c>
      <c r="J62" s="16">
        <f>VLOOKUP(A62,[2]Contratos!A:M,13,0)</f>
        <v>45199</v>
      </c>
      <c r="K62" s="17">
        <f>VLOOKUP(A62,[2]Contratos!A:N,14,0)</f>
        <v>20230</v>
      </c>
      <c r="L62" s="17" t="str">
        <f>VLOOKUP(A62,[2]Contratos!A:O,15,0)</f>
        <v>ENCERRADO</v>
      </c>
    </row>
    <row r="63" spans="1:12" ht="72" customHeight="1" x14ac:dyDescent="0.25">
      <c r="A63" s="11">
        <v>4154</v>
      </c>
      <c r="B63" s="12" t="str">
        <f>VLOOKUP(A63,[2]Contratos!A:B,2,0)</f>
        <v>50900.000492/2020-10 20190712</v>
      </c>
      <c r="C63" s="13" t="str">
        <f>VLOOKUP(A63,[2]Contratos!A:C,3,0)</f>
        <v>AQUISIÇÃO DE ÁGUA MINERAL SEM GÁS ENVASADA EM GARRAFÃO DE POLICARBONATO DE 20 LITROS PARA ATENDER AS NECESSIDADES DA COMPANHIA DOCAS DO CEARÁ.</v>
      </c>
      <c r="D63" s="13" t="str">
        <f>VLOOKUP(A63,[2]Contratos!A:E,5,0)</f>
        <v>CAMILA FRAGOSO AGUIAR DOS SANTOS</v>
      </c>
      <c r="E63" s="14" t="str">
        <f>VLOOKUP(A63,[2]Contratos!A:F,6,0)</f>
        <v>27.761.457/0001-75</v>
      </c>
      <c r="F63" s="15" t="str">
        <f>VLOOKUP(A63,[2]Contratos!A:G,7,0)</f>
        <v>15/2019</v>
      </c>
      <c r="G63" s="15" t="str">
        <f>VLOOKUP(A63,[2]Contratos!A:H,8,0)</f>
        <v>4º ADITIVO AO CONTRATO 15/2019</v>
      </c>
      <c r="H63" s="16">
        <f>VLOOKUP(A63,[2]Contratos!A:K,11,0)</f>
        <v>44957</v>
      </c>
      <c r="I63" s="17" t="str">
        <f>VLOOKUP(A63,[2]Contratos!A:L,12,0)</f>
        <v>Lei 13.303/2016
PE 06/2019</v>
      </c>
      <c r="J63" s="16">
        <f>VLOOKUP(A63,[2]Contratos!A:M,13,0)</f>
        <v>45199</v>
      </c>
      <c r="K63" s="17">
        <f>VLOOKUP(A63,[2]Contratos!A:N,14,0)</f>
        <v>20230</v>
      </c>
      <c r="L63" s="17" t="str">
        <f>VLOOKUP(A63,[2]Contratos!A:O,15,0)</f>
        <v>ENCERRADO</v>
      </c>
    </row>
    <row r="64" spans="1:12" ht="72" customHeight="1" x14ac:dyDescent="0.25">
      <c r="A64" s="11">
        <v>4155</v>
      </c>
      <c r="B64" s="12" t="str">
        <f>VLOOKUP(A64,[2]Contratos!A:B,2,0)</f>
        <v>50900.000492/2020-10 20190712</v>
      </c>
      <c r="C64" s="13" t="str">
        <f>VLOOKUP(A64,[2]Contratos!A:C,3,0)</f>
        <v>AQUISIÇÃO DE ÁGUA MINERAL SEM GÁS ENVASADA EM GARRAFÃO DE POLICARBONATO DE 20 LITROS PARA ATENDER AS NECESSIDADES DA COMPANHIA DOCAS DO CEARÁ.</v>
      </c>
      <c r="D64" s="13" t="str">
        <f>VLOOKUP(A64,[2]Contratos!A:E,5,0)</f>
        <v>CAMILA FRAGOSO AGUIAR DOS SANTOS</v>
      </c>
      <c r="E64" s="14" t="str">
        <f>VLOOKUP(A64,[2]Contratos!A:F,6,0)</f>
        <v>27.761.457/0001-75</v>
      </c>
      <c r="F64" s="15" t="str">
        <f>VLOOKUP(A64,[2]Contratos!A:G,7,0)</f>
        <v>15/2019</v>
      </c>
      <c r="G64" s="15" t="str">
        <f>VLOOKUP(A64,[2]Contratos!A:H,8,0)</f>
        <v>5º ADITIVO AO CONTRATO 15/2019</v>
      </c>
      <c r="H64" s="16">
        <f>VLOOKUP(A64,[2]Contratos!A:K,11,0)</f>
        <v>45190</v>
      </c>
      <c r="I64" s="17" t="str">
        <f>VLOOKUP(A64,[2]Contratos!A:L,12,0)</f>
        <v>Lei 13.303/2016
PE 06/2019</v>
      </c>
      <c r="J64" s="16">
        <f>VLOOKUP(A64,[2]Contratos!A:M,13,0)</f>
        <v>45199</v>
      </c>
      <c r="K64" s="17">
        <f>VLOOKUP(A64,[2]Contratos!A:N,14,0)</f>
        <v>24276</v>
      </c>
      <c r="L64" s="17" t="str">
        <f>VLOOKUP(A64,[2]Contratos!A:O,15,0)</f>
        <v>ENCERRADO</v>
      </c>
    </row>
    <row r="65" spans="1:12" ht="72" customHeight="1" x14ac:dyDescent="0.25">
      <c r="A65" s="11">
        <v>4156</v>
      </c>
      <c r="B65" s="12" t="str">
        <f>VLOOKUP(A65,[2]Contratos!A:B,2,0)</f>
        <v>50900.000492/2020-10 20190712</v>
      </c>
      <c r="C65" s="13" t="str">
        <f>VLOOKUP(A65,[2]Contratos!A:C,3,0)</f>
        <v>AQUISIÇÃO DE ÁGUA MINERAL SEM GÁS ENVASADA EM GARRAFÃO DE POLICARBONATO DE 20 LITROS PARA ATENDER AS NECESSIDADES DA COMPANHIA DOCAS DO CEARÁ.</v>
      </c>
      <c r="D65" s="13" t="str">
        <f>VLOOKUP(A65,[2]Contratos!A:E,5,0)</f>
        <v>CAMILA FRAGOSO AGUIAR DOS SANTOS</v>
      </c>
      <c r="E65" s="14" t="str">
        <f>VLOOKUP(A65,[2]Contratos!A:F,6,0)</f>
        <v>27.761.457/0001-75</v>
      </c>
      <c r="F65" s="15" t="str">
        <f>VLOOKUP(A65,[2]Contratos!A:G,7,0)</f>
        <v>15/2019</v>
      </c>
      <c r="G65" s="15" t="str">
        <f>VLOOKUP(A65,[2]Contratos!A:H,8,0)</f>
        <v>6º ADITIVO AO CONTRATO 15/2019</v>
      </c>
      <c r="H65" s="16">
        <f>VLOOKUP(A65,[2]Contratos!A:K,11,0)</f>
        <v>45198</v>
      </c>
      <c r="I65" s="17" t="str">
        <f>VLOOKUP(A65,[2]Contratos!A:L,12,0)</f>
        <v>Lei 13.303/2016
PE 06/2019</v>
      </c>
      <c r="J65" s="16">
        <f>VLOOKUP(A65,[2]Contratos!A:M,13,0)</f>
        <v>45565</v>
      </c>
      <c r="K65" s="17">
        <f>VLOOKUP(A65,[2]Contratos!A:N,14,0)</f>
        <v>24276</v>
      </c>
      <c r="L65" s="17" t="str">
        <f>VLOOKUP(A65,[2]Contratos!A:O,15,0)</f>
        <v>ENCERRADO</v>
      </c>
    </row>
    <row r="66" spans="1:12" ht="60" x14ac:dyDescent="0.25">
      <c r="A66" s="11">
        <v>4170</v>
      </c>
      <c r="B66" s="12" t="str">
        <f>VLOOKUP(A66,[2]Contratos!A:B,2,0)</f>
        <v>50900.000236/2021-11 20190666</v>
      </c>
      <c r="C66" s="13" t="str">
        <f>VLOOKUP(A66,[2]Contratos!A:C,3,0)</f>
        <v>CONTRATAÇÃO DE ENTIDADE SEM FINS LUCRATIVOS, PARA O DESENVOLVIMENTO DE ATIVIDADES CONJUNTAS, REFERENTES À TRIAGEM, SELEÇÃO, CONTRATAÇÃO, ACOMPANHAMENTO E DISPONIBILIZAÇÃO DE APRENDIZES PARA A CDC</v>
      </c>
      <c r="D66" s="13" t="str">
        <f>VLOOKUP(A66,[2]Contratos!A:E,5,0)</f>
        <v>CENTRO DE INTEGRACAO EMPRESA ESCOLA - CIEE</v>
      </c>
      <c r="E66" s="14" t="str">
        <f>VLOOKUP(A66,[2]Contratos!A:F,6,0)</f>
        <v>61.600.839/0001-55</v>
      </c>
      <c r="F66" s="15" t="str">
        <f>VLOOKUP(A66,[2]Contratos!A:G,7,0)</f>
        <v>17/2019</v>
      </c>
      <c r="G66" s="15">
        <f>VLOOKUP(A66,[2]Contratos!A:H,8,0)</f>
        <v>0</v>
      </c>
      <c r="H66" s="16">
        <f>VLOOKUP(A66,[2]Contratos!A:K,11,0)</f>
        <v>43789</v>
      </c>
      <c r="I66" s="17" t="str">
        <f>VLOOKUP(A66,[2]Contratos!A:L,12,0)</f>
        <v>Lei 13.303/2016 CONTRATAÇÃO DIRETA DISPENSA DE LICITAÇÃO</v>
      </c>
      <c r="J66" s="16">
        <f>VLOOKUP(A66,[2]Contratos!A:M,13,0)</f>
        <v>44173</v>
      </c>
      <c r="K66" s="17">
        <f>VLOOKUP(A66,[2]Contratos!A:N,14,0)</f>
        <v>75156</v>
      </c>
      <c r="L66" s="17" t="str">
        <f>VLOOKUP(A66,[2]Contratos!A:O,15,0)</f>
        <v>ENCERRADO</v>
      </c>
    </row>
    <row r="67" spans="1:12" ht="70.5" customHeight="1" x14ac:dyDescent="0.25">
      <c r="A67" s="11">
        <v>4171</v>
      </c>
      <c r="B67" s="12" t="str">
        <f>VLOOKUP(A67,[2]Contratos!A:B,2,0)</f>
        <v>50900.000236/2021-11 20190666</v>
      </c>
      <c r="C67" s="13" t="str">
        <f>VLOOKUP(A67,[2]Contratos!A:C,3,0)</f>
        <v>CONTRATAÇÃO DE ENTIDADE SEM FINS LUCRATIVOS, PARA O DESENVOLVIMENTO DE ATIVIDADES CONJUNTAS, REFERENTES À TRIAGEM, SELEÇÃO, CONTRATAÇÃO, ACOMPANHAMENTO E DISPONIBILIZAÇÃO DE APRENDIZES PARA A CDC</v>
      </c>
      <c r="D67" s="13" t="str">
        <f>VLOOKUP(A67,[2]Contratos!A:E,5,0)</f>
        <v>CENTRO DE INTEGRACAO EMPRESA ESCOLA - CIEE</v>
      </c>
      <c r="E67" s="14" t="str">
        <f>VLOOKUP(A67,[2]Contratos!A:F,6,0)</f>
        <v>61.600.839/0001-55</v>
      </c>
      <c r="F67" s="15" t="str">
        <f>VLOOKUP(A67,[2]Contratos!A:G,7,0)</f>
        <v>17/2019</v>
      </c>
      <c r="G67" s="15" t="str">
        <f>VLOOKUP(A67,[2]Contratos!A:H,8,0)</f>
        <v xml:space="preserve">1º ADITIVO AO CONTRATO 017/2019 </v>
      </c>
      <c r="H67" s="16">
        <f>VLOOKUP(A67,[2]Contratos!A:K,11,0)</f>
        <v>44173</v>
      </c>
      <c r="I67" s="17" t="str">
        <f>VLOOKUP(A67,[2]Contratos!A:L,12,0)</f>
        <v>Lei 13.303/2016 CONTRATAÇÃO DIRETA DISPENSA DE LICITAÇÃO</v>
      </c>
      <c r="J67" s="16">
        <f>VLOOKUP(A67,[2]Contratos!A:M,13,0)</f>
        <v>44538</v>
      </c>
      <c r="K67" s="17">
        <f>VLOOKUP(A67,[2]Contratos!A:N,14,0)</f>
        <v>75156</v>
      </c>
      <c r="L67" s="17" t="str">
        <f>VLOOKUP(A67,[2]Contratos!A:O,15,0)</f>
        <v>ENCERRADO</v>
      </c>
    </row>
    <row r="68" spans="1:12" ht="70.5" customHeight="1" x14ac:dyDescent="0.25">
      <c r="A68" s="11">
        <v>4172</v>
      </c>
      <c r="B68" s="12" t="str">
        <f>VLOOKUP(A68,[2]Contratos!A:B,2,0)</f>
        <v>50900.000236/2021-11 20190666</v>
      </c>
      <c r="C68" s="13" t="str">
        <f>VLOOKUP(A68,[2]Contratos!A:C,3,0)</f>
        <v>CONTRATAÇÃO DE ENTIDADE SEM FINS LUCRATIVOS, PARA O DESENVOLVIMENTO DE ATIVIDADES CONJUNTAS, REFERENTES À TRIAGEM, SELEÇÃO, CONTRATAÇÃO, ACOMPANHAMENTO E DISPONIBILIZAÇÃO DE APRENDIZES PARA A CDC</v>
      </c>
      <c r="D68" s="13" t="str">
        <f>VLOOKUP(A68,[2]Contratos!A:E,5,0)</f>
        <v>CENTRO DE INTEGRACAO EMPRESA ESCOLA - CIEE</v>
      </c>
      <c r="E68" s="14" t="str">
        <f>VLOOKUP(A68,[2]Contratos!A:F,6,0)</f>
        <v>61.600.839/0001-55</v>
      </c>
      <c r="F68" s="15" t="str">
        <f>VLOOKUP(A68,[2]Contratos!A:G,7,0)</f>
        <v>17/2019</v>
      </c>
      <c r="G68" s="15" t="str">
        <f>VLOOKUP(A68,[2]Contratos!A:H,8,0)</f>
        <v>2º ADITIVO AO CONTRATO 017/2019</v>
      </c>
      <c r="H68" s="16">
        <f>VLOOKUP(A68,[2]Contratos!A:K,11,0)</f>
        <v>44538</v>
      </c>
      <c r="I68" s="17" t="str">
        <f>VLOOKUP(A68,[2]Contratos!A:L,12,0)</f>
        <v>Lei 13.303/2016 CONTRATAÇÃO DIRETA DISPENSA DE LICITAÇÃO</v>
      </c>
      <c r="J68" s="16">
        <f>VLOOKUP(A68,[2]Contratos!A:M,13,0)</f>
        <v>44903</v>
      </c>
      <c r="K68" s="17">
        <f>VLOOKUP(A68,[2]Contratos!A:N,14,0)</f>
        <v>75156</v>
      </c>
      <c r="L68" s="17" t="str">
        <f>VLOOKUP(A68,[2]Contratos!A:O,15,0)</f>
        <v>ENCERRADO</v>
      </c>
    </row>
    <row r="69" spans="1:12" ht="70.5" customHeight="1" x14ac:dyDescent="0.25">
      <c r="A69" s="11">
        <v>4173</v>
      </c>
      <c r="B69" s="12" t="str">
        <f>VLOOKUP(A69,[2]Contratos!A:B,2,0)</f>
        <v>50900.000236/2021-11 20190666</v>
      </c>
      <c r="C69" s="13" t="str">
        <f>VLOOKUP(A69,[2]Contratos!A:C,3,0)</f>
        <v>CONTRATAÇÃO DE ENTIDADE SEM FINS LUCRATIVOS, PARA O DESENVOLVIMENTO DE ATIVIDADES CONJUNTAS, REFERENTES À TRIAGEM, SELEÇÃO, CONTRATAÇÃO, ACOMPANHAMENTO E DISPONIBILIZAÇÃO DE APRENDIZES PARA A CDC</v>
      </c>
      <c r="D69" s="13" t="str">
        <f>VLOOKUP(A69,[2]Contratos!A:E,5,0)</f>
        <v>CENTRO DE INTEGRACAO EMPRESA ESCOLA - CIEE</v>
      </c>
      <c r="E69" s="14" t="str">
        <f>VLOOKUP(A69,[2]Contratos!A:F,6,0)</f>
        <v>61.600.839/0001-55</v>
      </c>
      <c r="F69" s="15" t="str">
        <f>VLOOKUP(A69,[2]Contratos!A:G,7,0)</f>
        <v>17/2019</v>
      </c>
      <c r="G69" s="15" t="str">
        <f>VLOOKUP(A69,[2]Contratos!A:H,8,0)</f>
        <v>3º ADITIVO AO CONTRATO 017/2019</v>
      </c>
      <c r="H69" s="16">
        <f>VLOOKUP(A69,[2]Contratos!A:K,11,0)</f>
        <v>44903</v>
      </c>
      <c r="I69" s="17" t="str">
        <f>VLOOKUP(A69,[2]Contratos!A:L,12,0)</f>
        <v>Lei 13.303/2016 CONTRATAÇÃO DIRETA DISPENSA DE LICITAÇÃO</v>
      </c>
      <c r="J69" s="16">
        <f>VLOOKUP(A69,[2]Contratos!A:M,13,0)</f>
        <v>45268</v>
      </c>
      <c r="K69" s="17">
        <f>VLOOKUP(A69,[2]Contratos!A:N,14,0)</f>
        <v>85239</v>
      </c>
      <c r="L69" s="17" t="str">
        <f>VLOOKUP(A69,[2]Contratos!A:O,15,0)</f>
        <v>ENCERRADO</v>
      </c>
    </row>
    <row r="70" spans="1:12" ht="70.5" customHeight="1" x14ac:dyDescent="0.25">
      <c r="A70" s="11">
        <v>4174</v>
      </c>
      <c r="B70" s="12" t="str">
        <f>VLOOKUP(A70,[2]Contratos!A:B,2,0)</f>
        <v>50900.000236/2021-11 20190666</v>
      </c>
      <c r="C70" s="13" t="str">
        <f>VLOOKUP(A70,[2]Contratos!A:C,3,0)</f>
        <v>CONTRATAÇÃO DE ENTIDADE SEM FINS LUCRATIVOS, PARA O DESENVOLVIMENTO DE ATIVIDADES CONJUNTAS, REFERENTES À TRIAGEM, SELEÇÃO, CONTRATAÇÃO, ACOMPANHAMENTO E DISPONIBILIZAÇÃO DE APRENDIZES PARA A CDC</v>
      </c>
      <c r="D70" s="13" t="str">
        <f>VLOOKUP(A70,[2]Contratos!A:E,5,0)</f>
        <v>CENTRO DE INTEGRACAO EMPRESA ESCOLA - CIEE</v>
      </c>
      <c r="E70" s="14" t="str">
        <f>VLOOKUP(A70,[2]Contratos!A:F,6,0)</f>
        <v>61.600.839/0001-55</v>
      </c>
      <c r="F70" s="15" t="str">
        <f>VLOOKUP(A70,[2]Contratos!A:G,7,0)</f>
        <v>17/2019</v>
      </c>
      <c r="G70" s="15" t="str">
        <f>VLOOKUP(A70,[2]Contratos!A:H,8,0)</f>
        <v>4º ADITIVO AO CONTRATO 017/2019</v>
      </c>
      <c r="H70" s="16">
        <f>VLOOKUP(A70,[2]Contratos!A:K,11,0)</f>
        <v>45268</v>
      </c>
      <c r="I70" s="17" t="str">
        <f>VLOOKUP(A70,[2]Contratos!A:L,12,0)</f>
        <v>Lei 13.303/2016 CONTRATAÇÃO DIRETA DISPENSA DE LICITAÇÃO</v>
      </c>
      <c r="J70" s="16">
        <f>VLOOKUP(A70,[2]Contratos!A:M,13,0)</f>
        <v>45634</v>
      </c>
      <c r="K70" s="17">
        <f>VLOOKUP(A70,[2]Contratos!A:N,14,0)</f>
        <v>91632.33</v>
      </c>
      <c r="L70" s="17" t="str">
        <f>VLOOKUP(A70,[2]Contratos!A:O,15,0)</f>
        <v>ENCERRADO</v>
      </c>
    </row>
    <row r="71" spans="1:12" ht="30" x14ac:dyDescent="0.25">
      <c r="A71" s="11">
        <v>4180</v>
      </c>
      <c r="B71" s="12" t="str">
        <f>VLOOKUP(A71,[2]Contratos!A:B,2,0)</f>
        <v>50900.000276/2021-55 20181698</v>
      </c>
      <c r="C71" s="13" t="str">
        <f>VLOOKUP(A71,[2]Contratos!A:C,3,0)</f>
        <v>PRESTAÇÃO DE SERVIÇO DE LOCAÇÃO DE IMPRESSORAS MULTIFUNCIONAIS PARA ATENDER AS NECESSIDADES DA CDC</v>
      </c>
      <c r="D71" s="13" t="str">
        <f>VLOOKUP(A71,[2]Contratos!A:E,5,0)</f>
        <v xml:space="preserve">PHOCUS SERVIÇOS E REPRESENTAÇÕES LTDA-ME </v>
      </c>
      <c r="E71" s="14" t="str">
        <f>VLOOKUP(A71,[2]Contratos!A:F,6,0)</f>
        <v>05.307.143/0001-64</v>
      </c>
      <c r="F71" s="15" t="str">
        <f>VLOOKUP(A71,[2]Contratos!A:G,7,0)</f>
        <v>18/2019</v>
      </c>
      <c r="G71" s="15">
        <f>VLOOKUP(A71,[2]Contratos!A:H,8,0)</f>
        <v>0</v>
      </c>
      <c r="H71" s="16">
        <f>VLOOKUP(A71,[2]Contratos!A:K,11,0)</f>
        <v>43755</v>
      </c>
      <c r="I71" s="17" t="str">
        <f>VLOOKUP(A71,[2]Contratos!A:L,12,0)</f>
        <v>Lei 13.303/16
PE 008/2019</v>
      </c>
      <c r="J71" s="16">
        <f>VLOOKUP(A71,[2]Contratos!A:M,13,0)</f>
        <v>44128</v>
      </c>
      <c r="K71" s="17">
        <f>VLOOKUP(A71,[2]Contratos!A:N,14,0)</f>
        <v>26338.92</v>
      </c>
      <c r="L71" s="17" t="str">
        <f>VLOOKUP(A71,[2]Contratos!A:O,15,0)</f>
        <v>ENCERRADO</v>
      </c>
    </row>
    <row r="72" spans="1:12" ht="40.5" customHeight="1" x14ac:dyDescent="0.25">
      <c r="A72" s="11">
        <v>4181</v>
      </c>
      <c r="B72" s="12" t="str">
        <f>VLOOKUP(A72,[2]Contratos!A:B,2,0)</f>
        <v>50900.000276/2021-55 20181699</v>
      </c>
      <c r="C72" s="13" t="str">
        <f>VLOOKUP(A72,[2]Contratos!A:C,3,0)</f>
        <v>PRESTAÇÃO DE SERVIÇO DE LOCAÇÃO DE IMPRESSORAS MULTIFUNCIONAIS PARA ATENDER AS NECESSIDADES DA CDC</v>
      </c>
      <c r="D72" s="13" t="str">
        <f>VLOOKUP(A72,[2]Contratos!A:E,5,0)</f>
        <v xml:space="preserve">PHOCUS SERVIÇOS E REPRESENTAÇÕES LTDA-ME </v>
      </c>
      <c r="E72" s="14" t="str">
        <f>VLOOKUP(A72,[2]Contratos!A:F,6,0)</f>
        <v>05.307.143/0001-64</v>
      </c>
      <c r="F72" s="15" t="str">
        <f>VLOOKUP(A72,[2]Contratos!A:G,7,0)</f>
        <v>18/2019</v>
      </c>
      <c r="G72" s="15" t="str">
        <f>VLOOKUP(A72,[2]Contratos!A:H,8,0)</f>
        <v>1º ADITIVO AO CONTRATO
018/2019</v>
      </c>
      <c r="H72" s="16">
        <f>VLOOKUP(A72,[2]Contratos!A:K,11,0)</f>
        <v>44125</v>
      </c>
      <c r="I72" s="17" t="str">
        <f>VLOOKUP(A72,[2]Contratos!A:L,12,0)</f>
        <v>Lei 13.303/16
PE 008/2019</v>
      </c>
      <c r="J72" s="16">
        <f>VLOOKUP(A72,[2]Contratos!A:M,13,0)</f>
        <v>44493</v>
      </c>
      <c r="K72" s="17">
        <f>VLOOKUP(A72,[2]Contratos!A:N,14,0)</f>
        <v>25021.919999999998</v>
      </c>
      <c r="L72" s="17" t="str">
        <f>VLOOKUP(A72,[2]Contratos!A:O,15,0)</f>
        <v>ENCERRADO</v>
      </c>
    </row>
    <row r="73" spans="1:12" ht="57.75" customHeight="1" x14ac:dyDescent="0.25">
      <c r="A73" s="11">
        <v>4182</v>
      </c>
      <c r="B73" s="12" t="str">
        <f>VLOOKUP(A73,[2]Contratos!A:B,2,0)</f>
        <v>50900.000276/2021-55 20181700</v>
      </c>
      <c r="C73" s="13" t="str">
        <f>VLOOKUP(A73,[2]Contratos!A:C,3,0)</f>
        <v>PRESTAÇÃO DE SERVIÇO DE LOCAÇÃO DE IMPRESSORAS MULTIFUNCIONAIS PARA ATENDER AS NECESSIDADES DA CDC</v>
      </c>
      <c r="D73" s="13" t="str">
        <f>VLOOKUP(A73,[2]Contratos!A:E,5,0)</f>
        <v xml:space="preserve">PHOCUS SERVIÇOS E REPRESENTAÇÕES LTDA-ME </v>
      </c>
      <c r="E73" s="14" t="str">
        <f>VLOOKUP(A73,[2]Contratos!A:F,6,0)</f>
        <v>05.307.143/0001-64</v>
      </c>
      <c r="F73" s="15" t="str">
        <f>VLOOKUP(A73,[2]Contratos!A:G,7,0)</f>
        <v>18/2019</v>
      </c>
      <c r="G73" s="15" t="str">
        <f>VLOOKUP(A73,[2]Contratos!A:H,8,0)</f>
        <v>2º ADITIVO AO CONTRATO
018/2019</v>
      </c>
      <c r="H73" s="16">
        <f>VLOOKUP(A73,[2]Contratos!A:K,11,0)</f>
        <v>44407</v>
      </c>
      <c r="I73" s="17" t="str">
        <f>VLOOKUP(A73,[2]Contratos!A:L,12,0)</f>
        <v>Lei 13.303/16
PE 008/2019</v>
      </c>
      <c r="J73" s="16">
        <f>VLOOKUP(A73,[2]Contratos!A:M,13,0)</f>
        <v>44858</v>
      </c>
      <c r="K73" s="17">
        <f>VLOOKUP(A73,[2]Contratos!A:N,14,0)</f>
        <v>25021.919999999998</v>
      </c>
      <c r="L73" s="17" t="str">
        <f>VLOOKUP(A73,[2]Contratos!A:O,15,0)</f>
        <v>ENCERRADO</v>
      </c>
    </row>
    <row r="74" spans="1:12" ht="57.75" customHeight="1" x14ac:dyDescent="0.25">
      <c r="A74" s="11">
        <v>4183</v>
      </c>
      <c r="B74" s="12" t="str">
        <f>VLOOKUP(A74,[2]Contratos!A:B,2,0)</f>
        <v>50900.000276/2021-55 20181700</v>
      </c>
      <c r="C74" s="13" t="str">
        <f>VLOOKUP(A74,[2]Contratos!A:C,3,0)</f>
        <v>PRESTAÇÃO DE SERVIÇO DE LOCAÇÃO DE IMPRESSORAS MULTIFUNCIONAIS PARA ATENDER AS NECESSIDADES DA CDC</v>
      </c>
      <c r="D74" s="13" t="str">
        <f>VLOOKUP(A74,[2]Contratos!A:E,5,0)</f>
        <v xml:space="preserve">PHOCUS SERVIÇOS E REPRESENTAÇÕES LTDA-ME </v>
      </c>
      <c r="E74" s="14" t="str">
        <f>VLOOKUP(A74,[2]Contratos!A:F,6,0)</f>
        <v>05.307.143/0001-64</v>
      </c>
      <c r="F74" s="15" t="str">
        <f>VLOOKUP(A74,[2]Contratos!A:G,7,0)</f>
        <v>18/2019</v>
      </c>
      <c r="G74" s="15" t="str">
        <f>VLOOKUP(A74,[2]Contratos!A:H,8,0)</f>
        <v>3º ADITIVO AO CONTRATO
018/2019</v>
      </c>
      <c r="H74" s="16">
        <f>VLOOKUP(A74,[2]Contratos!A:K,11,0)</f>
        <v>44844</v>
      </c>
      <c r="I74" s="17" t="str">
        <f>VLOOKUP(A74,[2]Contratos!A:L,12,0)</f>
        <v>Lei 13.303/16
PE 008/2019</v>
      </c>
      <c r="J74" s="16">
        <f>VLOOKUP(A74,[2]Contratos!A:M,13,0)</f>
        <v>45223</v>
      </c>
      <c r="K74" s="17">
        <f>VLOOKUP(A74,[2]Contratos!A:N,14,0)</f>
        <v>25021.919999999998</v>
      </c>
      <c r="L74" s="17" t="str">
        <f>VLOOKUP(A74,[2]Contratos!A:O,15,0)</f>
        <v>ENCERRADO</v>
      </c>
    </row>
    <row r="75" spans="1:12" ht="57.75" customHeight="1" x14ac:dyDescent="0.25">
      <c r="A75" s="11">
        <v>4184</v>
      </c>
      <c r="B75" s="12" t="str">
        <f>VLOOKUP(A75,[2]Contratos!A:B,2,0)</f>
        <v>50900.000276/2021-55 20181700</v>
      </c>
      <c r="C75" s="13" t="str">
        <f>VLOOKUP(A75,[2]Contratos!A:C,3,0)</f>
        <v>PRESTAÇÃO DE SERVIÇO DE LOCAÇÃO DE IMPRESSORAS MULTIFUNCIONAIS PARA ATENDER AS NECESSIDADES DA CDC</v>
      </c>
      <c r="D75" s="13" t="str">
        <f>VLOOKUP(A75,[2]Contratos!A:E,5,0)</f>
        <v xml:space="preserve">PHOCUS SERVIÇOS E REPRESENTAÇÕES LTDA-ME </v>
      </c>
      <c r="E75" s="14" t="str">
        <f>VLOOKUP(A75,[2]Contratos!A:F,6,0)</f>
        <v>05.307.143/0001-64</v>
      </c>
      <c r="F75" s="15" t="str">
        <f>VLOOKUP(A75,[2]Contratos!A:G,7,0)</f>
        <v>18/2019</v>
      </c>
      <c r="G75" s="15" t="str">
        <f>VLOOKUP(A75,[2]Contratos!A:H,8,0)</f>
        <v>4º ADITIVO AO CONTRATO
018/2019</v>
      </c>
      <c r="H75" s="16">
        <f>VLOOKUP(A75,[2]Contratos!A:K,11,0)</f>
        <v>45223</v>
      </c>
      <c r="I75" s="17" t="str">
        <f>VLOOKUP(A75,[2]Contratos!A:L,12,0)</f>
        <v>Lei 13.303/16
PE 008/2019</v>
      </c>
      <c r="J75" s="16">
        <f>VLOOKUP(A75,[2]Contratos!A:M,13,0)</f>
        <v>45589</v>
      </c>
      <c r="K75" s="17">
        <f>VLOOKUP(A75,[2]Contratos!A:N,14,0)</f>
        <v>25021.919999999998</v>
      </c>
      <c r="L75" s="17" t="str">
        <f>VLOOKUP(A75,[2]Contratos!A:O,15,0)</f>
        <v>ENCERRADO</v>
      </c>
    </row>
    <row r="76" spans="1:12" ht="41.25" customHeight="1" x14ac:dyDescent="0.25">
      <c r="A76" s="11">
        <v>4190</v>
      </c>
      <c r="B76" s="12">
        <f>VLOOKUP(A76,[2]Contratos!A:B,2,0)</f>
        <v>20190771</v>
      </c>
      <c r="C76" s="13" t="str">
        <f>VLOOKUP(A76,[2]Contratos!A:C,3,0)</f>
        <v>FORNECIMENTO, SOB DEMANDA, DE MATERIAIS UTILIZ. NA MANUTENÇÃO DA QUALIDADE DA ÁGUA</v>
      </c>
      <c r="D76" s="13" t="str">
        <f>VLOOKUP(A76,[2]Contratos!A:E,5,0)</f>
        <v>MATEUS GUERRA DE FARIAS</v>
      </c>
      <c r="E76" s="14">
        <f>VLOOKUP(A76,[2]Contratos!A:F,6,0)</f>
        <v>0</v>
      </c>
      <c r="F76" s="15" t="str">
        <f>VLOOKUP(A76,[2]Contratos!A:G,7,0)</f>
        <v>19/2019</v>
      </c>
      <c r="G76" s="15">
        <f>VLOOKUP(A76,[2]Contratos!A:H,8,0)</f>
        <v>0</v>
      </c>
      <c r="H76" s="16">
        <f>VLOOKUP(A76,[2]Contratos!A:K,11,0)</f>
        <v>43767</v>
      </c>
      <c r="I76" s="17" t="str">
        <f>VLOOKUP(A76,[2]Contratos!A:L,12,0)</f>
        <v>Lei 13.303/2016 CONTRATAÇÃO DIRETA DISPENSA DE LICITAÇÃO</v>
      </c>
      <c r="J76" s="16">
        <f>VLOOKUP(A76,[2]Contratos!A:M,13,0)</f>
        <v>44218</v>
      </c>
      <c r="K76" s="17">
        <f>VLOOKUP(A76,[2]Contratos!A:N,14,0)</f>
        <v>10000</v>
      </c>
      <c r="L76" s="17" t="str">
        <f>VLOOKUP(A76,[2]Contratos!A:O,15,0)</f>
        <v>ENCERRADO</v>
      </c>
    </row>
    <row r="77" spans="1:12" ht="64.5" customHeight="1" x14ac:dyDescent="0.25">
      <c r="A77" s="11">
        <v>4200</v>
      </c>
      <c r="B77" s="12" t="str">
        <f>VLOOKUP(A77,[2]Contratos!A:B,2,0)</f>
        <v>50900.000148/2021-10 20190135-6</v>
      </c>
      <c r="C77" s="13" t="str">
        <f>VLOOKUP(A77,[2]Contratos!A:C,3,0)</f>
        <v xml:space="preserve">FORNECIMENTO DE MATERIAL DE EXPEDIENTE, SOB DEMANDA, PARA ATENDER AS NECESSIDADES DA COMPANHIA DOCAS DO CEARÁ, REFERENTE AOS LOTES Nºs 01, 03, 04 E 05 </v>
      </c>
      <c r="D77" s="13" t="str">
        <f>VLOOKUP(A77,[2]Contratos!A:E,5,0)</f>
        <v>A N VASCONCELOS JÚNIOR ME</v>
      </c>
      <c r="E77" s="14" t="str">
        <f>VLOOKUP(A77,[2]Contratos!A:F,6,0)</f>
        <v>19.603.291/0001-30</v>
      </c>
      <c r="F77" s="15" t="str">
        <f>VLOOKUP(A77,[2]Contratos!A:G,7,0)</f>
        <v>20/2019</v>
      </c>
      <c r="G77" s="15">
        <f>VLOOKUP(A77,[2]Contratos!A:H,8,0)</f>
        <v>0</v>
      </c>
      <c r="H77" s="16">
        <f>VLOOKUP(A77,[2]Contratos!A:K,11,0)</f>
        <v>43756</v>
      </c>
      <c r="I77" s="17" t="str">
        <f>VLOOKUP(A77,[2]Contratos!A:L,12,0)</f>
        <v>Lei 13.303/16
PE 011/2019</v>
      </c>
      <c r="J77" s="16">
        <f>VLOOKUP(A77,[2]Contratos!A:M,13,0)</f>
        <v>44132</v>
      </c>
      <c r="K77" s="17">
        <f>VLOOKUP(A77,[2]Contratos!A:N,14,0)</f>
        <v>62922.3</v>
      </c>
      <c r="L77" s="17" t="str">
        <f>VLOOKUP(A77,[2]Contratos!A:O,15,0)</f>
        <v>ENCERRADO</v>
      </c>
    </row>
    <row r="78" spans="1:12" ht="87.75" customHeight="1" x14ac:dyDescent="0.25">
      <c r="A78" s="11">
        <v>4201</v>
      </c>
      <c r="B78" s="12" t="str">
        <f>VLOOKUP(A78,[2]Contratos!A:B,2,0)</f>
        <v>50900.000148/2021-10 20190135-6</v>
      </c>
      <c r="C78" s="13" t="str">
        <f>VLOOKUP(A78,[2]Contratos!A:C,3,0)</f>
        <v xml:space="preserve">FORNECIMENTO DE MATERIAL DE EXPEDIENTE, SOB DEMANDA, PARA ATENDER AS NECESSIDADES DA COMPANHIA DOCAS DO CEARÁ, REFERENTE AOS LOTES Nºs 01, 03, 04 E 05 </v>
      </c>
      <c r="D78" s="13" t="str">
        <f>VLOOKUP(A78,[2]Contratos!A:E,5,0)</f>
        <v>A N VASCONCELOS JÚNIOR ME</v>
      </c>
      <c r="E78" s="14" t="str">
        <f>VLOOKUP(A78,[2]Contratos!A:F,6,0)</f>
        <v>19.603.291/0001-30</v>
      </c>
      <c r="F78" s="15" t="str">
        <f>VLOOKUP(A78,[2]Contratos!A:G,7,0)</f>
        <v>20/2019</v>
      </c>
      <c r="G78" s="15" t="str">
        <f>VLOOKUP(A78,[2]Contratos!A:H,8,0)</f>
        <v>1º ADITIVO AO CONTRATO
20/2019</v>
      </c>
      <c r="H78" s="16">
        <f>VLOOKUP(A78,[2]Contratos!A:K,11,0)</f>
        <v>44123</v>
      </c>
      <c r="I78" s="17" t="str">
        <f>VLOOKUP(A78,[2]Contratos!A:L,12,0)</f>
        <v>Lei 13.303/16
PE 011/2019</v>
      </c>
      <c r="J78" s="16">
        <f>VLOOKUP(A78,[2]Contratos!A:M,13,0)</f>
        <v>44497</v>
      </c>
      <c r="K78" s="17">
        <f>VLOOKUP(A78,[2]Contratos!A:N,14,0)</f>
        <v>44039.45</v>
      </c>
      <c r="L78" s="17" t="str">
        <f>VLOOKUP(A78,[2]Contratos!A:O,15,0)</f>
        <v>ENCERRADO</v>
      </c>
    </row>
    <row r="79" spans="1:12" ht="80.25" customHeight="1" x14ac:dyDescent="0.25">
      <c r="A79" s="11">
        <v>4220</v>
      </c>
      <c r="B79" s="12">
        <f>VLOOKUP(A79,[2]Contratos!A:B,2,0)</f>
        <v>20190135</v>
      </c>
      <c r="C79" s="13" t="str">
        <f>VLOOKUP(A79,[2]Contratos!A:C,3,0)</f>
        <v>CONTRATAÇÃO DE EMPRESA PARA FORNECIMENTO DE MATERIAL DE EXPEDIENTE REFERENTE AOS LOTES Nºs 06 e 08</v>
      </c>
      <c r="D79" s="13" t="str">
        <f>VLOOKUP(A79,[2]Contratos!A:E,5,0)</f>
        <v>LAZARO BEZERRA SOARES - ME</v>
      </c>
      <c r="E79" s="14" t="str">
        <f>VLOOKUP(A79,[2]Contratos!A:F,6,0)</f>
        <v>06.088.333/0001-09</v>
      </c>
      <c r="F79" s="15" t="str">
        <f>VLOOKUP(A79,[2]Contratos!A:G,7,0)</f>
        <v>22/2019</v>
      </c>
      <c r="G79" s="15">
        <f>VLOOKUP(A79,[2]Contratos!A:H,8,0)</f>
        <v>0</v>
      </c>
      <c r="H79" s="16">
        <f>VLOOKUP(A79,[2]Contratos!A:K,11,0)</f>
        <v>43766</v>
      </c>
      <c r="I79" s="17" t="str">
        <f>VLOOKUP(A79,[2]Contratos!A:L,12,0)</f>
        <v>Lei 13.303/16
PE 011/2019</v>
      </c>
      <c r="J79" s="16">
        <f>VLOOKUP(A79,[2]Contratos!A:M,13,0)</f>
        <v>44257</v>
      </c>
      <c r="K79" s="17">
        <f>VLOOKUP(A79,[2]Contratos!A:N,14,0)</f>
        <v>31626.6</v>
      </c>
      <c r="L79" s="17" t="str">
        <f>VLOOKUP(A79,[2]Contratos!A:O,15,0)</f>
        <v>ENCERRADO</v>
      </c>
    </row>
    <row r="80" spans="1:12" ht="99.75" customHeight="1" x14ac:dyDescent="0.25">
      <c r="A80" s="11">
        <v>4260</v>
      </c>
      <c r="B80" s="12" t="str">
        <f>VLOOKUP(A80,[2]Contratos!A:B,2,0)</f>
        <v>50900.000366/2021-46 20190051-1000</v>
      </c>
      <c r="C80" s="13" t="str">
        <f>VLOOKUP(A80,[2]Contratos!A:C,3,0)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0" s="13" t="str">
        <f>VLOOKUP(A80,[2]Contratos!A:E,5,0)</f>
        <v>THOMPSON SEGURANÇA</v>
      </c>
      <c r="E80" s="14" t="str">
        <f>VLOOKUP(A80,[2]Contratos!A:F,6,0)</f>
        <v>06.978.936/0001-78</v>
      </c>
      <c r="F80" s="15" t="str">
        <f>VLOOKUP(A80,[2]Contratos!A:G,7,0)</f>
        <v>26/2019</v>
      </c>
      <c r="G80" s="15">
        <f>VLOOKUP(A80,[2]Contratos!A:H,8,0)</f>
        <v>0</v>
      </c>
      <c r="H80" s="16">
        <f>VLOOKUP(A80,[2]Contratos!A:K,11,0)</f>
        <v>43808</v>
      </c>
      <c r="I80" s="17" t="str">
        <f>VLOOKUP(A80,[2]Contratos!A:L,12,0)</f>
        <v>Lei 13.303/16
PE 010/2019</v>
      </c>
      <c r="J80" s="16">
        <f>VLOOKUP(A80,[2]Contratos!A:M,13,0)</f>
        <v>44197</v>
      </c>
      <c r="K80" s="17">
        <f>VLOOKUP(A80,[2]Contratos!A:N,14,0)</f>
        <v>3325815.6</v>
      </c>
      <c r="L80" s="17" t="str">
        <f>VLOOKUP(A80,[2]Contratos!A:O,15,0)</f>
        <v>ENCERRADO</v>
      </c>
    </row>
    <row r="81" spans="1:12" ht="95.25" customHeight="1" x14ac:dyDescent="0.25">
      <c r="A81" s="20">
        <v>4261</v>
      </c>
      <c r="B81" s="12" t="str">
        <f>VLOOKUP(A81,[2]Contratos!A:B,2,0)</f>
        <v xml:space="preserve">
50900.000366/2021-46 20190051</v>
      </c>
      <c r="C81" s="13" t="str">
        <f>VLOOKUP(A81,[2]Contratos!A:C,3,0)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1" s="13" t="str">
        <f>VLOOKUP(A81,[2]Contratos!A:E,5,0)</f>
        <v>THOMPSON SEGURANÇA LTDA</v>
      </c>
      <c r="E81" s="14" t="str">
        <f>VLOOKUP(A81,[2]Contratos!A:F,6,0)</f>
        <v>06.978.936/0001-78</v>
      </c>
      <c r="F81" s="15" t="str">
        <f>VLOOKUP(A81,[2]Contratos!A:G,7,0)</f>
        <v>26/2019</v>
      </c>
      <c r="G81" s="15" t="str">
        <f>VLOOKUP(A81,[2]Contratos!A:H,8,0)</f>
        <v xml:space="preserve">1º ADITIVO AO CONTRATO
26/2019
</v>
      </c>
      <c r="H81" s="16">
        <f>VLOOKUP(A81,[2]Contratos!A:K,11,0)</f>
        <v>44109</v>
      </c>
      <c r="I81" s="17" t="str">
        <f>VLOOKUP(A81,[2]Contratos!A:L,12,0)</f>
        <v>Lei 13.303/16
PE 010/2019</v>
      </c>
      <c r="J81" s="16">
        <f>VLOOKUP(A81,[2]Contratos!A:M,13,0)</f>
        <v>44562</v>
      </c>
      <c r="K81" s="17">
        <f>VLOOKUP(A81,[2]Contratos!A:N,14,0)</f>
        <v>3478257.48</v>
      </c>
      <c r="L81" s="17" t="str">
        <f>VLOOKUP(A81,[2]Contratos!A:O,15,0)</f>
        <v>ENCERRADO</v>
      </c>
    </row>
    <row r="82" spans="1:12" ht="96.75" customHeight="1" x14ac:dyDescent="0.25">
      <c r="A82" s="11">
        <v>4262</v>
      </c>
      <c r="B82" s="12" t="str">
        <f>VLOOKUP(A82,[2]Contratos!A:B,2,0)</f>
        <v xml:space="preserve">
50900.000366/2021-46 20190051</v>
      </c>
      <c r="C82" s="13" t="str">
        <f>VLOOKUP(A82,[2]Contratos!A:C,3,0)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2" s="13" t="str">
        <f>VLOOKUP(A82,[2]Contratos!A:E,5,0)</f>
        <v>THOMPSON SEGURANÇA LTDA</v>
      </c>
      <c r="E82" s="14" t="str">
        <f>VLOOKUP(A82,[2]Contratos!A:F,6,0)</f>
        <v>06.978.936/0001-78</v>
      </c>
      <c r="F82" s="15" t="str">
        <f>VLOOKUP(A82,[2]Contratos!A:G,7,0)</f>
        <v>26/2019</v>
      </c>
      <c r="G82" s="15" t="str">
        <f>VLOOKUP(A82,[2]Contratos!A:H,8,0)</f>
        <v>2º ADITIVO AO CONTRATO
26/2019</v>
      </c>
      <c r="H82" s="16">
        <f>VLOOKUP(A82,[2]Contratos!A:K,11,0)</f>
        <v>44193</v>
      </c>
      <c r="I82" s="17" t="str">
        <f>VLOOKUP(A82,[2]Contratos!A:L,12,0)</f>
        <v>Lei 13.303/16
PE 010/2019</v>
      </c>
      <c r="J82" s="16">
        <f>VLOOKUP(A82,[2]Contratos!A:M,13,0)</f>
        <v>44562</v>
      </c>
      <c r="K82" s="17">
        <f>VLOOKUP(A82,[2]Contratos!A:N,14,0)</f>
        <v>3478257.48</v>
      </c>
      <c r="L82" s="17" t="str">
        <f>VLOOKUP(A82,[2]Contratos!A:O,15,0)</f>
        <v>ENCERRADO</v>
      </c>
    </row>
    <row r="83" spans="1:12" ht="114.75" customHeight="1" x14ac:dyDescent="0.25">
      <c r="A83" s="11">
        <v>4263</v>
      </c>
      <c r="B83" s="12" t="str">
        <f>VLOOKUP(A83,[2]Contratos!A:B,2,0)</f>
        <v>50900.000366/2021-46 20190051</v>
      </c>
      <c r="C83" s="13" t="str">
        <f>VLOOKUP(A83,[2]Contratos!A:C,3,0)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3" s="13" t="str">
        <f>VLOOKUP(A83,[2]Contratos!A:E,5,0)</f>
        <v>THOMPSON SEGURANÇA LTDA</v>
      </c>
      <c r="E83" s="14" t="str">
        <f>VLOOKUP(A83,[2]Contratos!A:F,6,0)</f>
        <v>06.978.936/0001-78</v>
      </c>
      <c r="F83" s="15" t="str">
        <f>VLOOKUP(A83,[2]Contratos!A:G,7,0)</f>
        <v>26/2019</v>
      </c>
      <c r="G83" s="15" t="str">
        <f>VLOOKUP(A83,[2]Contratos!A:H,8,0)</f>
        <v>3º ADITIVO AO CONTRATO
26/2019</v>
      </c>
      <c r="H83" s="16">
        <f>VLOOKUP(A83,[2]Contratos!A:K,11,0)</f>
        <v>44363</v>
      </c>
      <c r="I83" s="17" t="str">
        <f>VLOOKUP(A83,[2]Contratos!A:L,12,0)</f>
        <v>Lei 13.303/16
PE 010/2019</v>
      </c>
      <c r="J83" s="16">
        <f>VLOOKUP(A83,[2]Contratos!A:M,13,0)</f>
        <v>44562</v>
      </c>
      <c r="K83" s="17">
        <f>VLOOKUP(A83,[2]Contratos!A:N,14,0)</f>
        <v>3664378.44</v>
      </c>
      <c r="L83" s="17" t="str">
        <f>VLOOKUP(A83,[2]Contratos!A:O,15,0)</f>
        <v>ENCERRADO</v>
      </c>
    </row>
    <row r="84" spans="1:12" ht="102.75" customHeight="1" x14ac:dyDescent="0.25">
      <c r="A84" s="11">
        <v>4264</v>
      </c>
      <c r="B84" s="12" t="str">
        <f>VLOOKUP(A84,[2]Contratos!A:B,2,0)</f>
        <v>50900.000366/2021-46 20190051</v>
      </c>
      <c r="C84" s="13" t="str">
        <f>VLOOKUP(A84,[2]Contratos!A:C,3,0)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4" s="13" t="str">
        <f>VLOOKUP(A84,[2]Contratos!A:E,5,0)</f>
        <v>THOMPSON SEGURANÇA LTDA</v>
      </c>
      <c r="E84" s="14" t="str">
        <f>VLOOKUP(A84,[2]Contratos!A:F,6,0)</f>
        <v>06.978.936/0001-78</v>
      </c>
      <c r="F84" s="15" t="str">
        <f>VLOOKUP(A84,[2]Contratos!A:G,7,0)</f>
        <v>26/2019</v>
      </c>
      <c r="G84" s="15" t="str">
        <f>VLOOKUP(A84,[2]Contratos!A:H,8,0)</f>
        <v>4º ADITIVO AO CONTRATO
26/2019</v>
      </c>
      <c r="H84" s="16">
        <f>VLOOKUP(A84,[2]Contratos!A:K,11,0)</f>
        <v>44560</v>
      </c>
      <c r="I84" s="17" t="str">
        <f>VLOOKUP(A84,[2]Contratos!A:L,12,0)</f>
        <v>Lei 13.303/16
PE 010/2019</v>
      </c>
      <c r="J84" s="16">
        <f>VLOOKUP(A84,[2]Contratos!A:M,13,0)</f>
        <v>44652</v>
      </c>
      <c r="K84" s="17">
        <f>VLOOKUP(A84,[2]Contratos!A:N,14,0)</f>
        <v>916094.61</v>
      </c>
      <c r="L84" s="17" t="str">
        <f>VLOOKUP(A84,[2]Contratos!A:O,15,0)</f>
        <v>ENCERRADO</v>
      </c>
    </row>
    <row r="85" spans="1:12" ht="102.75" customHeight="1" x14ac:dyDescent="0.25">
      <c r="A85" s="11">
        <v>4265</v>
      </c>
      <c r="B85" s="12" t="str">
        <f>VLOOKUP(A85,[2]Contratos!A:B,2,0)</f>
        <v>50900.000366/2021-46 20190051</v>
      </c>
      <c r="C85" s="13" t="str">
        <f>VLOOKUP(A85,[2]Contratos!A:C,3,0)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5" s="13" t="str">
        <f>VLOOKUP(A85,[2]Contratos!A:E,5,0)</f>
        <v>THOMPSON SEGURANÇA LTDA</v>
      </c>
      <c r="E85" s="14" t="str">
        <f>VLOOKUP(A85,[2]Contratos!A:F,6,0)</f>
        <v>06.978.936/0001-78</v>
      </c>
      <c r="F85" s="15" t="str">
        <f>VLOOKUP(A85,[2]Contratos!A:G,7,0)</f>
        <v>26/2019</v>
      </c>
      <c r="G85" s="15" t="str">
        <f>VLOOKUP(A85,[2]Contratos!A:H,8,0)</f>
        <v>5º ADITIVO AO CONTRATO
26/2019</v>
      </c>
      <c r="H85" s="16">
        <f>VLOOKUP(A85,[2]Contratos!A:K,11,0)</f>
        <v>44560</v>
      </c>
      <c r="I85" s="17" t="str">
        <f>VLOOKUP(A85,[2]Contratos!A:L,12,0)</f>
        <v>Lei 13.303/16
PE 010/2019</v>
      </c>
      <c r="J85" s="16">
        <f>VLOOKUP(A85,[2]Contratos!A:M,13,0)</f>
        <v>44713</v>
      </c>
      <c r="K85" s="17">
        <f>VLOOKUP(A85,[2]Contratos!A:N,14,0)</f>
        <v>610729.74</v>
      </c>
      <c r="L85" s="17" t="str">
        <f>VLOOKUP(A85,[2]Contratos!A:O,15,0)</f>
        <v>ENCERRADO</v>
      </c>
    </row>
    <row r="86" spans="1:12" ht="102.75" customHeight="1" x14ac:dyDescent="0.25">
      <c r="A86" s="11">
        <v>4266</v>
      </c>
      <c r="B86" s="12" t="str">
        <f>VLOOKUP(A86,[2]Contratos!A:B,2,0)</f>
        <v>50900.000366/2021-46 20190051</v>
      </c>
      <c r="C86" s="13" t="str">
        <f>VLOOKUP(A86,[2]Contratos!A:C,3,0)</f>
        <v>PRESTAÇÃO DE SERVIÇOS DE VIGILÂNCIA PATRIMONIAL, ARMADA E DESARMADA, NOTURNA E DIURNA, SOB DEMANDA, COM DEDICAÇÃO EXCLUSIVA DE MÃO DE OBRA E FORNECIMENTO DE UNIFORMES, EQUIPAMENTOS, FERRAMENTAS E EPI’S NECESSÁRIOS À EXECUÇÃO DOS SERVIÇOS PARA ATENDER AS NECESSIDADES DA COMPANHIA DOCAS DO CEARÁ - CDC</v>
      </c>
      <c r="D86" s="13" t="str">
        <f>VLOOKUP(A86,[2]Contratos!A:E,5,0)</f>
        <v>THOMPSON SEGURANÇA LTDA</v>
      </c>
      <c r="E86" s="14" t="str">
        <f>VLOOKUP(A86,[2]Contratos!A:F,6,0)</f>
        <v>06.978.936/0001-78</v>
      </c>
      <c r="F86" s="15" t="str">
        <f>VLOOKUP(A86,[2]Contratos!A:G,7,0)</f>
        <v>26/2019</v>
      </c>
      <c r="G86" s="15" t="str">
        <f>VLOOKUP(A86,[2]Contratos!A:H,8,0)</f>
        <v>6º ADITIVO AO CONTRATO
26/2019</v>
      </c>
      <c r="H86" s="16">
        <f>VLOOKUP(A86,[2]Contratos!A:K,11,0)</f>
        <v>44712</v>
      </c>
      <c r="I86" s="17" t="str">
        <f>VLOOKUP(A86,[2]Contratos!A:L,12,0)</f>
        <v>Lei 13.303/16
PE 010/2019</v>
      </c>
      <c r="J86" s="16">
        <f>VLOOKUP(A86,[2]Contratos!A:M,13,0)</f>
        <v>44835</v>
      </c>
      <c r="K86" s="17">
        <f>VLOOKUP(A86,[2]Contratos!A:N,14,0)</f>
        <v>1221459.48</v>
      </c>
      <c r="L86" s="17" t="str">
        <f>VLOOKUP(A86,[2]Contratos!A:O,15,0)</f>
        <v>ENCERRADO</v>
      </c>
    </row>
    <row r="87" spans="1:12" ht="45" x14ac:dyDescent="0.25">
      <c r="A87" s="19">
        <v>4270</v>
      </c>
      <c r="B87" s="12" t="str">
        <f>VLOOKUP(A87,[2]Contratos!A:B,2,0)</f>
        <v>20190599-1</v>
      </c>
      <c r="C87" s="13" t="str">
        <f>VLOOKUP(A87,[2]Contratos!A:C,3,0)</f>
        <v>AQUISIÇÃO DE CRACHÁS, DE FORMA PARCELADA, PARA A CDC.</v>
      </c>
      <c r="D87" s="13" t="str">
        <f>VLOOKUP(A87,[2]Contratos!A:E,5,0)</f>
        <v>AF CARTÕES &amp; SISTEMAS DE IDENTIFICAÇÕES</v>
      </c>
      <c r="E87" s="14" t="str">
        <f>VLOOKUP(A87,[2]Contratos!A:F,6,0)</f>
        <v>01.452.348/0001-82</v>
      </c>
      <c r="F87" s="15" t="str">
        <f>VLOOKUP(A87,[2]Contratos!A:G,7,0)</f>
        <v>27/2019</v>
      </c>
      <c r="G87" s="15">
        <f>VLOOKUP(A87,[2]Contratos!A:H,8,0)</f>
        <v>0</v>
      </c>
      <c r="H87" s="16">
        <f>VLOOKUP(A87,[2]Contratos!A:K,11,0)</f>
        <v>43808</v>
      </c>
      <c r="I87" s="17" t="str">
        <f>VLOOKUP(A87,[2]Contratos!A:L,12,0)</f>
        <v>Lei 13.303/2016 CONTRATAÇÃO DIRETA DISPENSA DE LICITAÇÃO</v>
      </c>
      <c r="J87" s="16">
        <f>VLOOKUP(A87,[2]Contratos!A:M,13,0)</f>
        <v>44347</v>
      </c>
      <c r="K87" s="17">
        <f>VLOOKUP(A87,[2]Contratos!A:N,14,0)</f>
        <v>7875</v>
      </c>
      <c r="L87" s="17" t="str">
        <f>VLOOKUP(A87,[2]Contratos!A:O,15,0)</f>
        <v>ENCERRADO</v>
      </c>
    </row>
    <row r="88" spans="1:12" ht="75.75" customHeight="1" x14ac:dyDescent="0.25">
      <c r="A88" s="19">
        <v>4271</v>
      </c>
      <c r="B88" s="12" t="str">
        <f>VLOOKUP(A88,[2]Contratos!A:B,2,0)</f>
        <v>50900.000159/2020-19
20190599-1</v>
      </c>
      <c r="C88" s="13" t="str">
        <f>VLOOKUP(A88,[2]Contratos!A:C,3,0)</f>
        <v>AQUISIÇÃO DE CRACHÁS, DE FORMA PARCELADA, PARA A CDC.</v>
      </c>
      <c r="D88" s="13" t="str">
        <f>VLOOKUP(A88,[2]Contratos!A:E,5,0)</f>
        <v>AF CARTÕES &amp; SISTEMAS DE IDENTIFICAÇÕES</v>
      </c>
      <c r="E88" s="14" t="str">
        <f>VLOOKUP(A88,[2]Contratos!A:F,6,0)</f>
        <v>01.452.348/0001-82</v>
      </c>
      <c r="F88" s="15" t="str">
        <f>VLOOKUP(A88,[2]Contratos!A:G,7,0)</f>
        <v>27/2019</v>
      </c>
      <c r="G88" s="15" t="str">
        <f>VLOOKUP(A88,[2]Contratos!A:H,8,0)</f>
        <v>1º ADITIVO
27/2019</v>
      </c>
      <c r="H88" s="16">
        <f>VLOOKUP(A88,[2]Contratos!A:K,11,0)</f>
        <v>44335</v>
      </c>
      <c r="I88" s="17" t="str">
        <f>VLOOKUP(A88,[2]Contratos!A:L,12,0)</f>
        <v>Lei 13.303/2016 CONTRATAÇÃO DIRETA DISPENSA DE LICITAÇÃO</v>
      </c>
      <c r="J88" s="16">
        <f>VLOOKUP(A88,[2]Contratos!A:M,13,0)</f>
        <v>44711</v>
      </c>
      <c r="K88" s="17">
        <f>VLOOKUP(A88,[2]Contratos!A:N,14,0)</f>
        <v>7875</v>
      </c>
      <c r="L88" s="17" t="str">
        <f>VLOOKUP(A88,[2]Contratos!A:O,15,0)</f>
        <v>ENCERRADO</v>
      </c>
    </row>
    <row r="89" spans="1:12" ht="71.25" customHeight="1" x14ac:dyDescent="0.25">
      <c r="A89" s="19">
        <v>4272</v>
      </c>
      <c r="B89" s="12" t="str">
        <f>VLOOKUP(A89,[2]Contratos!A:B,2,0)</f>
        <v>50900.000159/2020-19
20190599-1</v>
      </c>
      <c r="C89" s="13" t="str">
        <f>VLOOKUP(A89,[2]Contratos!A:C,3,0)</f>
        <v>AQUISIÇÃO DE CRACHÁS, DE FORMA PARCELADA, PARA A CDC.</v>
      </c>
      <c r="D89" s="13" t="str">
        <f>VLOOKUP(A89,[2]Contratos!A:E,5,0)</f>
        <v>AF CARTÕES &amp; SISTEMAS DE IDENTIFICAÇÕES</v>
      </c>
      <c r="E89" s="14" t="str">
        <f>VLOOKUP(A89,[2]Contratos!A:F,6,0)</f>
        <v>01.452.348/0001-82</v>
      </c>
      <c r="F89" s="15" t="str">
        <f>VLOOKUP(A89,[2]Contratos!A:G,7,0)</f>
        <v>27/2019</v>
      </c>
      <c r="G89" s="15" t="str">
        <f>VLOOKUP(A89,[2]Contratos!A:H,8,0)</f>
        <v>2º ADITIVO
27/2019</v>
      </c>
      <c r="H89" s="16">
        <f>VLOOKUP(A89,[2]Contratos!A:K,11,0)</f>
        <v>44608</v>
      </c>
      <c r="I89" s="17" t="str">
        <f>VLOOKUP(A89,[2]Contratos!A:L,12,0)</f>
        <v>Lei 13.303/2016 CONTRATAÇÃO DIRETA DISPENSA DE LICITAÇÃO</v>
      </c>
      <c r="J89" s="16">
        <f>VLOOKUP(A89,[2]Contratos!A:M,13,0)</f>
        <v>45076</v>
      </c>
      <c r="K89" s="17">
        <f>VLOOKUP(A89,[2]Contratos!A:N,14,0)</f>
        <v>7875</v>
      </c>
      <c r="L89" s="17" t="str">
        <f>VLOOKUP(A89,[2]Contratos!A:O,15,0)</f>
        <v>ENCERRADO</v>
      </c>
    </row>
    <row r="90" spans="1:12" ht="71.25" customHeight="1" x14ac:dyDescent="0.25">
      <c r="A90" s="19">
        <v>4273</v>
      </c>
      <c r="B90" s="12" t="str">
        <f>VLOOKUP(A90,[2]Contratos!A:B,2,0)</f>
        <v>50900.000159/2020-19
20190599-1</v>
      </c>
      <c r="C90" s="13" t="str">
        <f>VLOOKUP(A90,[2]Contratos!A:C,3,0)</f>
        <v>AQUISIÇÃO DE CRACHÁS, DE FORMA PARCELADA, PARA A CDC.</v>
      </c>
      <c r="D90" s="13" t="str">
        <f>VLOOKUP(A90,[2]Contratos!A:E,5,0)</f>
        <v>AF CARTÕES &amp; SISTEMAS DE IDENTIFICAÇÕES</v>
      </c>
      <c r="E90" s="14" t="str">
        <f>VLOOKUP(A90,[2]Contratos!A:F,6,0)</f>
        <v>01.452.348/0001-82</v>
      </c>
      <c r="F90" s="15" t="str">
        <f>VLOOKUP(A90,[2]Contratos!A:G,7,0)</f>
        <v>27/2019</v>
      </c>
      <c r="G90" s="15" t="str">
        <f>VLOOKUP(A90,[2]Contratos!A:H,8,0)</f>
        <v>3º ADITIVO
27/2019</v>
      </c>
      <c r="H90" s="16">
        <f>VLOOKUP(A90,[2]Contratos!A:K,11,0)</f>
        <v>45076</v>
      </c>
      <c r="I90" s="17" t="str">
        <f>VLOOKUP(A90,[2]Contratos!A:L,12,0)</f>
        <v>Lei 13.303/2016 CONTRATAÇÃO DIRETA DISPENSA DE LICITAÇÃO</v>
      </c>
      <c r="J90" s="16">
        <f>VLOOKUP(A90,[2]Contratos!A:M,13,0)</f>
        <v>45442</v>
      </c>
      <c r="K90" s="17">
        <f>VLOOKUP(A90,[2]Contratos!A:N,14,0)</f>
        <v>7875</v>
      </c>
      <c r="L90" s="17" t="str">
        <f>VLOOKUP(A90,[2]Contratos!A:O,15,0)</f>
        <v>ENCERRADO</v>
      </c>
    </row>
    <row r="91" spans="1:12" ht="71.25" customHeight="1" x14ac:dyDescent="0.25">
      <c r="A91" s="19">
        <v>4274</v>
      </c>
      <c r="B91" s="12" t="str">
        <f>VLOOKUP(A91,[2]Contratos!A:B,2,0)</f>
        <v>50900.000159/2020-19
20190599-1</v>
      </c>
      <c r="C91" s="13" t="str">
        <f>VLOOKUP(A91,[2]Contratos!A:C,3,0)</f>
        <v>AQUISIÇÃO DE CRACHÁS, DE FORMA PARCELADA, PARA A CDC.</v>
      </c>
      <c r="D91" s="13" t="str">
        <f>VLOOKUP(A91,[2]Contratos!A:E,5,0)</f>
        <v>AF CARTÕES &amp; SISTEMAS DE IDENTIFICAÇÕES</v>
      </c>
      <c r="E91" s="14" t="str">
        <f>VLOOKUP(A91,[2]Contratos!A:F,6,0)</f>
        <v>01.452.348/0001-82</v>
      </c>
      <c r="F91" s="15" t="str">
        <f>VLOOKUP(A91,[2]Contratos!A:G,7,0)</f>
        <v>27/2019</v>
      </c>
      <c r="G91" s="15" t="str">
        <f>VLOOKUP(A91,[2]Contratos!A:H,8,0)</f>
        <v>4º ADITIVO
27/2019</v>
      </c>
      <c r="H91" s="16">
        <f>VLOOKUP(A91,[2]Contratos!A:K,11,0)</f>
        <v>45441</v>
      </c>
      <c r="I91" s="17" t="str">
        <f>VLOOKUP(A91,[2]Contratos!A:L,12,0)</f>
        <v>Lei 13.303/2016 CONTRATAÇÃO DIRETA DISPENSA DE LICITAÇÃO</v>
      </c>
      <c r="J91" s="16">
        <f>VLOOKUP(A91,[2]Contratos!A:M,13,0)</f>
        <v>45807</v>
      </c>
      <c r="K91" s="17">
        <f>VLOOKUP(A91,[2]Contratos!A:N,14,0)</f>
        <v>7875</v>
      </c>
      <c r="L91" s="17" t="str">
        <f>VLOOKUP(A91,[2]Contratos!A:O,15,0)</f>
        <v>ENCERRADO</v>
      </c>
    </row>
    <row r="92" spans="1:12" ht="92.25" customHeight="1" x14ac:dyDescent="0.25">
      <c r="A92" s="11">
        <v>4280</v>
      </c>
      <c r="B92" s="12" t="str">
        <f>VLOOKUP(A92,[2]Contratos!A:B,2,0)</f>
        <v>50900.000209/2021-31 20180185-10001</v>
      </c>
      <c r="C92" s="13" t="str">
        <f>VLOOKUP(A92,[2]Contratos!A:C,3,0)</f>
        <v>SERVIÇO CONTÍNUO DE ESTABELECIMENTO, OPERAÇÃO, MANUTENÇÃO PREVENTIVA E CORRETIVA DOS SINAIS NÁUTICOS DE AUXÍLIO A NAVEGAÇÃO QUE CONSTITUEM O BALIZAMENTO EXISTENTE DO CANAL DE ACESSO E DA BACIA DE MANOBRAS DO PORTO DE FORTALEZA.</v>
      </c>
      <c r="D92" s="13" t="str">
        <f>VLOOKUP(A92,[2]Contratos!A:E,5,0)</f>
        <v>3G ENGENHARIA LTDA-ME</v>
      </c>
      <c r="E92" s="14" t="str">
        <f>VLOOKUP(A92,[2]Contratos!A:F,6,0)</f>
        <v>19.657.038/0001-60</v>
      </c>
      <c r="F92" s="15" t="str">
        <f>VLOOKUP(A92,[2]Contratos!A:G,7,0)</f>
        <v>28/2019</v>
      </c>
      <c r="G92" s="15">
        <f>VLOOKUP(A92,[2]Contratos!A:H,8,0)</f>
        <v>0</v>
      </c>
      <c r="H92" s="16">
        <f>VLOOKUP(A92,[2]Contratos!A:K,11,0)</f>
        <v>43811</v>
      </c>
      <c r="I92" s="17" t="str">
        <f>VLOOKUP(A92,[2]Contratos!A:L,12,0)</f>
        <v>Lei 13.303/16
PE 03/2019</v>
      </c>
      <c r="J92" s="16">
        <f>VLOOKUP(A92,[2]Contratos!A:M,13,0)</f>
        <v>44197</v>
      </c>
      <c r="K92" s="17">
        <f>VLOOKUP(A92,[2]Contratos!A:N,14,0)</f>
        <v>1099000</v>
      </c>
      <c r="L92" s="17" t="str">
        <f>VLOOKUP(A92,[2]Contratos!A:O,15,0)</f>
        <v>ENCERRADO</v>
      </c>
    </row>
    <row r="93" spans="1:12" ht="89.25" customHeight="1" x14ac:dyDescent="0.25">
      <c r="A93" s="11">
        <v>4281</v>
      </c>
      <c r="B93" s="12" t="str">
        <f>VLOOKUP(A93,[2]Contratos!A:B,2,0)</f>
        <v>50900.000209/2021-31 20180185-10002</v>
      </c>
      <c r="C93" s="13" t="str">
        <f>VLOOKUP(A93,[2]Contratos!A:C,3,0)</f>
        <v>SERVIÇO CONTÍNUO DE ESTABELECIMENTO, OPERAÇÃO, MANUTENÇÃO PREVENTIVA E CORRETIVA DOS SINAIS NÁUTICOS DE AUXÍLIO A NAVEGAÇÃO QUE CONSTITUEM O BALIZAMENTO EXISTENTE DO CANAL DE ACESSO E DA BACIA DE MANOBRAS DO PORTO DE FORTALEZA.</v>
      </c>
      <c r="D93" s="13" t="str">
        <f>VLOOKUP(A93,[2]Contratos!A:E,5,0)</f>
        <v>3G ENGENHARIA LTDA</v>
      </c>
      <c r="E93" s="14" t="str">
        <f>VLOOKUP(A93,[2]Contratos!A:F,6,0)</f>
        <v>19.657.038/0001-60</v>
      </c>
      <c r="F93" s="15" t="str">
        <f>VLOOKUP(A93,[2]Contratos!A:G,7,0)</f>
        <v>28/2019</v>
      </c>
      <c r="G93" s="15" t="str">
        <f>VLOOKUP(A93,[2]Contratos!A:H,8,0)</f>
        <v xml:space="preserve">1º ADITIVO AO CONTRATO 28/2019 </v>
      </c>
      <c r="H93" s="16">
        <f>VLOOKUP(A93,[2]Contratos!A:K,11,0)</f>
        <v>44193</v>
      </c>
      <c r="I93" s="17" t="str">
        <f>VLOOKUP(A93,[2]Contratos!A:L,12,0)</f>
        <v>Lei 13.303/16
PE 03/2019</v>
      </c>
      <c r="J93" s="16">
        <f>VLOOKUP(A93,[2]Contratos!A:M,13,0)</f>
        <v>44562</v>
      </c>
      <c r="K93" s="17">
        <f>VLOOKUP(A93,[2]Contratos!A:N,14,0)</f>
        <v>1099000</v>
      </c>
      <c r="L93" s="17" t="str">
        <f>VLOOKUP(A93,[2]Contratos!A:O,15,0)</f>
        <v>ENCERRADO</v>
      </c>
    </row>
    <row r="94" spans="1:12" ht="105.75" customHeight="1" x14ac:dyDescent="0.25">
      <c r="A94" s="11">
        <v>4282</v>
      </c>
      <c r="B94" s="12" t="str">
        <f>VLOOKUP(A94,[2]Contratos!A:B,2,0)</f>
        <v>50900.000209/2021-31 20180185-10003</v>
      </c>
      <c r="C94" s="13" t="str">
        <f>VLOOKUP(A94,[2]Contratos!A:C,3,0)</f>
        <v>SERVIÇO CONTÍNUO DE ESTABELECIMENTO, OPERAÇÃO, MANUTENÇÃO PREVENTIVA E CORRETIVA DOS SINAIS NÁUTICOS DE AUXÍLIO A NAVEGAÇÃO QUE CONSTITUEM O BALIZAMENTO EXISTENTE DO CANAL DE ACESSO E DA BACIA DE MANOBRAS DO PORTO DE FORTALEZA.</v>
      </c>
      <c r="D94" s="13" t="str">
        <f>VLOOKUP(A94,[2]Contratos!A:E,5,0)</f>
        <v>3G ENGENHARIA LTDA</v>
      </c>
      <c r="E94" s="14" t="str">
        <f>VLOOKUP(A94,[2]Contratos!A:F,6,0)</f>
        <v>19.657.038/0001-60</v>
      </c>
      <c r="F94" s="15" t="str">
        <f>VLOOKUP(A94,[2]Contratos!A:G,7,0)</f>
        <v>28/2019</v>
      </c>
      <c r="G94" s="15" t="str">
        <f>VLOOKUP(A94,[2]Contratos!A:H,8,0)</f>
        <v>2º ADITIVO AO CONTRATO 28/2019</v>
      </c>
      <c r="H94" s="16">
        <f>VLOOKUP(A94,[2]Contratos!A:K,11,0)</f>
        <v>44559</v>
      </c>
      <c r="I94" s="17" t="str">
        <f>VLOOKUP(A94,[2]Contratos!A:L,12,0)</f>
        <v>Lei 13.303/16
PE 03/2019</v>
      </c>
      <c r="J94" s="16">
        <f>VLOOKUP(A94,[2]Contratos!A:M,13,0)</f>
        <v>44927</v>
      </c>
      <c r="K94" s="17">
        <f>VLOOKUP(A94,[2]Contratos!A:N,14,0)</f>
        <v>1303963.5</v>
      </c>
      <c r="L94" s="17" t="str">
        <f>VLOOKUP(A94,[2]Contratos!A:O,15,0)</f>
        <v>ENCERRADO</v>
      </c>
    </row>
    <row r="95" spans="1:12" ht="105.75" customHeight="1" x14ac:dyDescent="0.25">
      <c r="A95" s="11">
        <v>4283</v>
      </c>
      <c r="B95" s="12" t="str">
        <f>VLOOKUP(A95,[2]Contratos!A:B,2,0)</f>
        <v>50900.000209/2021-31 20180185-10003</v>
      </c>
      <c r="C95" s="13" t="str">
        <f>VLOOKUP(A95,[2]Contratos!A:C,3,0)</f>
        <v>SERVIÇO CONTÍNUO DE ESTABELECIMENTO, OPERAÇÃO, MANUTENÇÃO PREVENTIVA E CORRETIVA DOS SINAIS NÁUTICOS DE AUXÍLIO A NAVEGAÇÃO QUE CONSTITUEM O BALIZAMENTO EXISTENTE DO CANAL DE ACESSO E DA BACIA DE MANOBRAS DO PORTO DE FORTALEZA.</v>
      </c>
      <c r="D95" s="13" t="str">
        <f>VLOOKUP(A95,[2]Contratos!A:E,5,0)</f>
        <v>3G ENGENHARIA LTDA</v>
      </c>
      <c r="E95" s="14" t="str">
        <f>VLOOKUP(A95,[2]Contratos!A:F,6,0)</f>
        <v>19.657.038/0001-60</v>
      </c>
      <c r="F95" s="15" t="str">
        <f>VLOOKUP(A95,[2]Contratos!A:G,7,0)</f>
        <v>28/2019</v>
      </c>
      <c r="G95" s="15" t="str">
        <f>VLOOKUP(A95,[2]Contratos!A:H,8,0)</f>
        <v>3º ADITIVO AO CONTRATO 28/2019</v>
      </c>
      <c r="H95" s="16">
        <f>VLOOKUP(A95,[2]Contratos!A:K,11,0)</f>
        <v>44923</v>
      </c>
      <c r="I95" s="17" t="str">
        <f>VLOOKUP(A95,[2]Contratos!A:L,12,0)</f>
        <v>Lei 13.303/16
PE 03/2019</v>
      </c>
      <c r="J95" s="16">
        <f>VLOOKUP(A95,[2]Contratos!A:M,13,0)</f>
        <v>45292</v>
      </c>
      <c r="K95" s="17">
        <f>VLOOKUP(A95,[2]Contratos!A:N,14,0)</f>
        <v>1526412.12</v>
      </c>
      <c r="L95" s="17" t="str">
        <f>VLOOKUP(A95,[2]Contratos!A:O,15,0)</f>
        <v>ENCERRADO</v>
      </c>
    </row>
    <row r="96" spans="1:12" ht="105.75" customHeight="1" x14ac:dyDescent="0.25">
      <c r="A96" s="11">
        <v>4284</v>
      </c>
      <c r="B96" s="12" t="str">
        <f>VLOOKUP(A96,[2]Contratos!A:B,2,0)</f>
        <v>50900.000209/2021-31 20180185-10003</v>
      </c>
      <c r="C96" s="13" t="str">
        <f>VLOOKUP(A96,[2]Contratos!A:C,3,0)</f>
        <v>SERVIÇO CONTÍNUO DE ESTABELECIMENTO, OPERAÇÃO, MANUTENÇÃO PREVENTIVA E CORRETIVA DOS SINAIS NÁUTICOS DE AUXÍLIO A NAVEGAÇÃO QUE CONSTITUEM O BALIZAMENTO EXISTENTE DO CANAL DE ACESSO E DA BACIA DE MANOBRAS DO PORTO DE FORTALEZA.</v>
      </c>
      <c r="D96" s="13" t="str">
        <f>VLOOKUP(A96,[2]Contratos!A:E,5,0)</f>
        <v>3G ENGENHARIA LTDA</v>
      </c>
      <c r="E96" s="14" t="str">
        <f>VLOOKUP(A96,[2]Contratos!A:F,6,0)</f>
        <v>19.657.038/0001-60</v>
      </c>
      <c r="F96" s="15" t="str">
        <f>VLOOKUP(A96,[2]Contratos!A:G,7,0)</f>
        <v>28/2019</v>
      </c>
      <c r="G96" s="15" t="str">
        <f>VLOOKUP(A96,[2]Contratos!A:H,8,0)</f>
        <v>4º ADITIVO AO CONTRATO 28/2019</v>
      </c>
      <c r="H96" s="16">
        <f>VLOOKUP(A96,[2]Contratos!A:K,11,0)</f>
        <v>45289</v>
      </c>
      <c r="I96" s="17" t="str">
        <f>VLOOKUP(A96,[2]Contratos!A:L,12,0)</f>
        <v>Lei 13.303/16
PE 03/2019</v>
      </c>
      <c r="J96" s="16">
        <f>VLOOKUP(A96,[2]Contratos!A:M,13,0)</f>
        <v>45382</v>
      </c>
      <c r="K96" s="17">
        <f>VLOOKUP(A96,[2]Contratos!A:N,14,0)</f>
        <v>401684.52</v>
      </c>
      <c r="L96" s="17" t="str">
        <f>VLOOKUP(A96,[2]Contratos!A:O,15,0)</f>
        <v>ENCERRADO</v>
      </c>
    </row>
    <row r="97" spans="1:12" ht="105.75" customHeight="1" x14ac:dyDescent="0.25">
      <c r="A97" s="11">
        <v>4285</v>
      </c>
      <c r="B97" s="12" t="str">
        <f>VLOOKUP(A97,[2]Contratos!A:B,2,0)</f>
        <v>50900.000209/2021-31 20180185-10003</v>
      </c>
      <c r="C97" s="13" t="str">
        <f>VLOOKUP(A97,[2]Contratos!A:C,3,0)</f>
        <v>SERVIÇO CONTÍNUO DE ESTABELECIMENTO, OPERAÇÃO, MANUTENÇÃO PREVENTIVA E CORRETIVA DOS SINAIS NÁUTICOS DE AUXÍLIO A NAVEGAÇÃO QUE CONSTITUEM O BALIZAMENTO EXISTENTE DO CANAL DE ACESSO E DA BACIA DE MANOBRAS DO PORTO DE FORTALEZA.</v>
      </c>
      <c r="D97" s="13" t="str">
        <f>VLOOKUP(A97,[2]Contratos!A:E,5,0)</f>
        <v>3G ENGENHARIA LTDA</v>
      </c>
      <c r="E97" s="14" t="str">
        <f>VLOOKUP(A97,[2]Contratos!A:F,6,0)</f>
        <v>19.657.038/0001-60</v>
      </c>
      <c r="F97" s="15" t="str">
        <f>VLOOKUP(A97,[2]Contratos!A:G,7,0)</f>
        <v>28/2019</v>
      </c>
      <c r="G97" s="15" t="str">
        <f>VLOOKUP(A97,[2]Contratos!A:H,8,0)</f>
        <v>5º ADITIVO AO CONTRATO 28/2019</v>
      </c>
      <c r="H97" s="16">
        <f>VLOOKUP(A97,[2]Contratos!A:K,11,0)</f>
        <v>45379</v>
      </c>
      <c r="I97" s="17" t="str">
        <f>VLOOKUP(A97,[2]Contratos!A:L,12,0)</f>
        <v>Lei 13.303/16
PE 03/2019</v>
      </c>
      <c r="J97" s="16">
        <f>VLOOKUP(A97,[2]Contratos!A:M,13,0)</f>
        <v>45562</v>
      </c>
      <c r="K97" s="17">
        <f>VLOOKUP(A97,[2]Contratos!A:N,14,0)</f>
        <v>803369.04</v>
      </c>
      <c r="L97" s="17" t="str">
        <f>VLOOKUP(A97,[2]Contratos!A:O,15,0)</f>
        <v>ENCERRADO</v>
      </c>
    </row>
    <row r="98" spans="1:12" ht="105.75" customHeight="1" x14ac:dyDescent="0.25">
      <c r="A98" s="11">
        <v>4286</v>
      </c>
      <c r="B98" s="12" t="str">
        <f>VLOOKUP(A98,[2]Contratos!A:B,2,0)</f>
        <v>50900.000209/2021-31 20180185-10003</v>
      </c>
      <c r="C98" s="13" t="str">
        <f>VLOOKUP(A98,[2]Contratos!A:C,3,0)</f>
        <v>SERVIÇO CONTÍNUO DE ESTABELECIMENTO, OPERAÇÃO, MANUTENÇÃO PREVENTIVA E CORRETIVA DOS SINAIS NÁUTICOS DE AUXÍLIO A NAVEGAÇÃO QUE CONSTITUEM O BALIZAMENTO EXISTENTE DO CANAL DE ACESSO E DA BACIA DE MANOBRAS DO PORTO DE FORTALEZA.</v>
      </c>
      <c r="D98" s="13" t="str">
        <f>VLOOKUP(A98,[2]Contratos!A:E,5,0)</f>
        <v>3G ENGENHARIA LTDA</v>
      </c>
      <c r="E98" s="14" t="str">
        <f>VLOOKUP(A98,[2]Contratos!A:F,6,0)</f>
        <v>19.657.038/0001-60</v>
      </c>
      <c r="F98" s="15" t="str">
        <f>VLOOKUP(A98,[2]Contratos!A:G,7,0)</f>
        <v>28/2019</v>
      </c>
      <c r="G98" s="15" t="str">
        <f>VLOOKUP(A98,[2]Contratos!A:H,8,0)</f>
        <v>6º ADITIVO AO CONTRATO 28/2019</v>
      </c>
      <c r="H98" s="16">
        <f>VLOOKUP(A98,[2]Contratos!A:K,11,0)</f>
        <v>45562</v>
      </c>
      <c r="I98" s="17" t="str">
        <f>VLOOKUP(A98,[2]Contratos!A:L,12,0)</f>
        <v>Lei 13.303/16
PE 03/2019</v>
      </c>
      <c r="J98" s="16">
        <f>VLOOKUP(A98,[2]Contratos!A:M,13,0)</f>
        <v>45654</v>
      </c>
      <c r="K98" s="17">
        <f>VLOOKUP(A98,[2]Contratos!A:N,14,0)</f>
        <v>401684.52</v>
      </c>
      <c r="L98" s="17" t="str">
        <f>VLOOKUP(A98,[2]Contratos!A:O,15,0)</f>
        <v>ENCERRADO</v>
      </c>
    </row>
    <row r="99" spans="1:12" ht="45" x14ac:dyDescent="0.25">
      <c r="A99" s="11">
        <v>5010</v>
      </c>
      <c r="B99" s="12" t="str">
        <f>VLOOKUP(A99,[2]Contratos!A:B,2,0)</f>
        <v>50900.000112/2021-28 20190502</v>
      </c>
      <c r="C99" s="13" t="str">
        <f>VLOOKUP(A99,[2]Contratos!A:C,3,0)</f>
        <v>PRESTAÇÃO DE SERVIÇOS, POR DEMANDA, DE APOIO ADMINISTRATIVO EM ZELADORIA, COPEIRAGEM, RECEPÇÃO, PORTARIA, MOTORISTA - CONTRATO 01/2020</v>
      </c>
      <c r="D99" s="13" t="str">
        <f>VLOOKUP(A99,[2]Contratos!A:E,5,0)</f>
        <v>CRIART - SERVIÇO DE TERCEIRIZAÇÃO DE MÃO DE OBRA</v>
      </c>
      <c r="E99" s="14" t="str">
        <f>VLOOKUP(A99,[2]Contratos!A:F,6,0)</f>
        <v>07.783.832/0001-70</v>
      </c>
      <c r="F99" s="15" t="str">
        <f>VLOOKUP(A99,[2]Contratos!A:G,7,0)</f>
        <v>01/2020</v>
      </c>
      <c r="G99" s="15">
        <f>VLOOKUP(A99,[2]Contratos!A:H,8,0)</f>
        <v>0</v>
      </c>
      <c r="H99" s="16">
        <f>VLOOKUP(A99,[2]Contratos!A:K,11,0)</f>
        <v>43839</v>
      </c>
      <c r="I99" s="17" t="str">
        <f>VLOOKUP(A99,[2]Contratos!A:L,12,0)</f>
        <v>Lei 13.303/16
PE 09/2019</v>
      </c>
      <c r="J99" s="16">
        <f>VLOOKUP(A99,[2]Contratos!A:M,13,0)</f>
        <v>44205</v>
      </c>
      <c r="K99" s="17">
        <f>VLOOKUP(A99,[2]Contratos!A:N,14,0)</f>
        <v>3390511.88</v>
      </c>
      <c r="L99" s="17" t="str">
        <f>VLOOKUP(A99,[2]Contratos!A:O,15,0)</f>
        <v>ENCERRADO</v>
      </c>
    </row>
    <row r="100" spans="1:12" ht="96.75" customHeight="1" x14ac:dyDescent="0.25">
      <c r="A100" s="11">
        <v>5011</v>
      </c>
      <c r="B100" s="12" t="str">
        <f>VLOOKUP(A100,[2]Contratos!A:B,2,0)</f>
        <v>50900.000112/2021-28 20190502</v>
      </c>
      <c r="C100" s="13" t="str">
        <f>VLOOKUP(A100,[2]Contratos!A:C,3,0)</f>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
      <c r="D100" s="13" t="str">
        <f>VLOOKUP(A100,[2]Contratos!A:E,5,0)</f>
        <v>CRIART SERVIÇOS DE TERCEIRIZAÇÃO DE MÃO DE OBRA LTDA</v>
      </c>
      <c r="E100" s="14" t="str">
        <f>VLOOKUP(A100,[2]Contratos!A:F,6,0)</f>
        <v>07.783.832/0001-70</v>
      </c>
      <c r="F100" s="15" t="str">
        <f>VLOOKUP(A100,[2]Contratos!A:G,7,0)</f>
        <v>01/2020</v>
      </c>
      <c r="G100" s="15" t="str">
        <f>VLOOKUP(A100,[2]Contratos!A:H,8,0)</f>
        <v>1º ADITIVO AO CONTRATO 01/2020
(REPACTUAÇÃO)</v>
      </c>
      <c r="H100" s="16">
        <f>VLOOKUP(A100,[2]Contratos!A:K,11,0)</f>
        <v>44061</v>
      </c>
      <c r="I100" s="17" t="str">
        <f>VLOOKUP(A100,[2]Contratos!A:L,12,0)</f>
        <v>Lei 13.303/16
PE 09/2019</v>
      </c>
      <c r="J100" s="16">
        <f>VLOOKUP(A100,[2]Contratos!A:M,13,0)</f>
        <v>44205</v>
      </c>
      <c r="K100" s="17">
        <f>VLOOKUP(A100,[2]Contratos!A:N,14,0)</f>
        <v>3518313.92</v>
      </c>
      <c r="L100" s="17" t="str">
        <f>VLOOKUP(A100,[2]Contratos!A:O,15,0)</f>
        <v>ENCERRADO</v>
      </c>
    </row>
    <row r="101" spans="1:12" ht="104.25" customHeight="1" x14ac:dyDescent="0.25">
      <c r="A101" s="11">
        <v>5012</v>
      </c>
      <c r="B101" s="12" t="str">
        <f>VLOOKUP(A101,[2]Contratos!A:B,2,0)</f>
        <v>50900.000112/2021-28
20190502-1006</v>
      </c>
      <c r="C101" s="13" t="str">
        <f>VLOOKUP(A101,[2]Contratos!A:C,3,0)</f>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
      <c r="D101" s="13" t="str">
        <f>VLOOKUP(A101,[2]Contratos!A:E,5,0)</f>
        <v>CRIART SERVIÇOS DE TERCEIRIZAÇÃO DE MÃO DE OBRA LTDA</v>
      </c>
      <c r="E101" s="14" t="str">
        <f>VLOOKUP(A101,[2]Contratos!A:F,6,0)</f>
        <v>07.783.832/0001-70</v>
      </c>
      <c r="F101" s="15" t="str">
        <f>VLOOKUP(A101,[2]Contratos!A:G,7,0)</f>
        <v>01/2020</v>
      </c>
      <c r="G101" s="15" t="str">
        <f>VLOOKUP(A101,[2]Contratos!A:H,8,0)</f>
        <v>2º ADITIVO AO CONTRATO 01/2020</v>
      </c>
      <c r="H101" s="16">
        <f>VLOOKUP(A101,[2]Contratos!A:K,11,0)</f>
        <v>44204</v>
      </c>
      <c r="I101" s="17" t="str">
        <f>VLOOKUP(A101,[2]Contratos!A:L,12,0)</f>
        <v>Lei 13.303/16
PE 09/2019</v>
      </c>
      <c r="J101" s="16">
        <f>VLOOKUP(A101,[2]Contratos!A:M,13,0)</f>
        <v>44570</v>
      </c>
      <c r="K101" s="17">
        <f>VLOOKUP(A101,[2]Contratos!A:N,14,0)</f>
        <v>3428921.81</v>
      </c>
      <c r="L101" s="17" t="str">
        <f>VLOOKUP(A101,[2]Contratos!A:O,15,0)</f>
        <v>ENCERRADO</v>
      </c>
    </row>
    <row r="102" spans="1:12" ht="105" customHeight="1" x14ac:dyDescent="0.25">
      <c r="A102" s="11">
        <v>5013</v>
      </c>
      <c r="B102" s="12" t="str">
        <f>VLOOKUP(A102,[2]Contratos!A:B,2,0)</f>
        <v>50900.000112/2021-28
20190502-1006</v>
      </c>
      <c r="C102" s="13" t="str">
        <f>VLOOKUP(A102,[2]Contratos!A:C,3,0)</f>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
      <c r="D102" s="13" t="str">
        <f>VLOOKUP(A102,[2]Contratos!A:E,5,0)</f>
        <v>CRIART SERVIÇOS DE TERCEIRIZAÇÃO DE MÃO DE OBRA LTDA</v>
      </c>
      <c r="E102" s="14" t="str">
        <f>VLOOKUP(A102,[2]Contratos!A:F,6,0)</f>
        <v>07.783.832/0001-70</v>
      </c>
      <c r="F102" s="15" t="str">
        <f>VLOOKUP(A102,[2]Contratos!A:G,7,0)</f>
        <v>01/2020</v>
      </c>
      <c r="G102" s="15" t="str">
        <f>VLOOKUP(A102,[2]Contratos!A:H,8,0)</f>
        <v>3º ADITIVO DE CONTRATO 01/2020</v>
      </c>
      <c r="H102" s="16">
        <f>VLOOKUP(A102,[2]Contratos!A:K,11,0)</f>
        <v>44417</v>
      </c>
      <c r="I102" s="17" t="str">
        <f>VLOOKUP(A102,[2]Contratos!A:L,12,0)</f>
        <v>Lei 13.303/16
PE 09/2019</v>
      </c>
      <c r="J102" s="16">
        <f>VLOOKUP(A102,[2]Contratos!A:M,13,0)</f>
        <v>44570</v>
      </c>
      <c r="K102" s="17">
        <f>VLOOKUP(A102,[2]Contratos!A:N,14,0)</f>
        <v>3681735.1809999999</v>
      </c>
      <c r="L102" s="17" t="str">
        <f>VLOOKUP(A102,[2]Contratos!A:O,15,0)</f>
        <v>ENCERRADO</v>
      </c>
    </row>
    <row r="103" spans="1:12" ht="103.5" customHeight="1" x14ac:dyDescent="0.25">
      <c r="A103" s="20">
        <v>5014</v>
      </c>
      <c r="B103" s="12" t="str">
        <f>VLOOKUP(A103,[2]Contratos!A:B,2,0)</f>
        <v>50900.000112/2021-28
20190502-1006</v>
      </c>
      <c r="C103" s="13" t="str">
        <f>VLOOKUP(A103,[2]Contratos!A:C,3,0)</f>
        <v xml:space="preserve">PRESTAÇÃO DE SERVIÇOS, POR DEMANDA, DE APOIO ADMINISTRATIVO EM ZELADORIA, COPEIRAGEM, RECEPÇÃO, PORTARIA, MOTORISTA (ATENDIMENTO INTERNO OU EXTERNO) E SUA COORDENAÇÃO, DE FORMA CONTÍNUA, NAS DEPENDÊNCIAS DA CDC, COM FORNECIMENTO DE MATERIAL, EQUIPAMENTOS, FARDAMENTOS E GÊNEROS DE ALIMENTAÇÃO </v>
      </c>
      <c r="D103" s="13" t="str">
        <f>VLOOKUP(A103,[2]Contratos!A:E,5,0)</f>
        <v>CRIART SERVIÇOS DE TERCEIRIZAÇÃO DE MÃO DE OBRA LTDA</v>
      </c>
      <c r="E103" s="14" t="str">
        <f>VLOOKUP(A103,[2]Contratos!A:F,6,0)</f>
        <v>07.783.832/0001-70</v>
      </c>
      <c r="F103" s="15" t="str">
        <f>VLOOKUP(A103,[2]Contratos!A:G,7,0)</f>
        <v>01/2020</v>
      </c>
      <c r="G103" s="15" t="str">
        <f>VLOOKUP(A103,[2]Contratos!A:H,8,0)</f>
        <v>4º ADITIVO DE CONTRATO 01/2020</v>
      </c>
      <c r="H103" s="16">
        <f>VLOOKUP(A103,[2]Contratos!A:K,11,0)</f>
        <v>44777</v>
      </c>
      <c r="I103" s="17" t="str">
        <f>VLOOKUP(A103,[2]Contratos!A:L,12,0)</f>
        <v>Lei 13.303/16
PE 09/2019</v>
      </c>
      <c r="J103" s="16">
        <f>VLOOKUP(A103,[2]Contratos!A:M,13,0)</f>
        <v>44935</v>
      </c>
      <c r="K103" s="17">
        <f>VLOOKUP(A103,[2]Contratos!A:N,14,0)</f>
        <v>3713997.99</v>
      </c>
      <c r="L103" s="17" t="str">
        <f>VLOOKUP(A103,[2]Contratos!A:O,15,0)</f>
        <v>ENCERRADO</v>
      </c>
    </row>
    <row r="104" spans="1:12" ht="99.75" customHeight="1" x14ac:dyDescent="0.25">
      <c r="A104" s="20">
        <v>5015</v>
      </c>
      <c r="B104" s="12" t="str">
        <f>VLOOKUP(A104,[2]Contratos!A:B,2,0)</f>
        <v>50900.000112/2021-28
20190502-1006</v>
      </c>
      <c r="C104" s="13" t="str">
        <f>VLOOKUP(A104,[2]Contratos!A:C,3,0)</f>
        <v>PRESTAÇÃO DE SERVIÇOS, POR DEMANDA, DE APOIO ADMINISTRATIVO EM ZELADORIA, COPEIRAGEM, RECEPÇÃO, PORTARIA, MOTORISTA</v>
      </c>
      <c r="D104" s="13" t="str">
        <f>VLOOKUP(A104,[2]Contratos!A:E,5,0)</f>
        <v>CRIART - SERVIÇO DE TERCEIRIZAÇÃO DE MÃO DE OBRA</v>
      </c>
      <c r="E104" s="14" t="str">
        <f>VLOOKUP(A104,[2]Contratos!A:F,6,0)</f>
        <v>07.783.832/0001-70</v>
      </c>
      <c r="F104" s="15" t="str">
        <f>VLOOKUP(A104,[2]Contratos!A:G,7,0)</f>
        <v>01/2020</v>
      </c>
      <c r="G104" s="15" t="str">
        <f>VLOOKUP(A104,[2]Contratos!A:H,8,0)</f>
        <v>5º ADITIVO AO CONTRATO 01/2020</v>
      </c>
      <c r="H104" s="16">
        <f>VLOOKUP(A104,[2]Contratos!A:K,11,0)</f>
        <v>44568</v>
      </c>
      <c r="I104" s="17" t="str">
        <f>VLOOKUP(A104,[2]Contratos!A:L,12,0)</f>
        <v>Lei 13.303/16
PE 09/2019</v>
      </c>
      <c r="J104" s="16">
        <f>VLOOKUP(A104,[2]Contratos!A:M,13,0)</f>
        <v>44935</v>
      </c>
      <c r="K104" s="17">
        <f>VLOOKUP(A104,[2]Contratos!A:N,14,0)</f>
        <v>4013887.1</v>
      </c>
      <c r="L104" s="17" t="str">
        <f>VLOOKUP(A104,[2]Contratos!A:O,15,0)</f>
        <v>ENCERRADO</v>
      </c>
    </row>
    <row r="105" spans="1:12" ht="99.75" customHeight="1" x14ac:dyDescent="0.25">
      <c r="A105" s="20">
        <v>5016</v>
      </c>
      <c r="B105" s="12" t="str">
        <f>VLOOKUP(A105,[2]Contratos!A:B,2,0)</f>
        <v>50900.000112/2021-28
20190502-1006</v>
      </c>
      <c r="C105" s="13" t="str">
        <f>VLOOKUP(A105,[2]Contratos!A:C,3,0)</f>
        <v>PRESTAÇÃO DE SERVIÇOS, POR DEMANDA, DE APOIO ADMINISTRATIVO EM ZELADORIA, COPEIRAGEM, RECEPÇÃO, PORTARIA, MOTORISTA</v>
      </c>
      <c r="D105" s="13" t="str">
        <f>VLOOKUP(A105,[2]Contratos!A:E,5,0)</f>
        <v>CRIART - SERVIÇO DE TERCEIRIZAÇÃO DE MÃO DE OBRA</v>
      </c>
      <c r="E105" s="14" t="str">
        <f>VLOOKUP(A105,[2]Contratos!A:F,6,0)</f>
        <v>07.783.832/0001-70</v>
      </c>
      <c r="F105" s="15" t="str">
        <f>VLOOKUP(A105,[2]Contratos!A:G,7,0)</f>
        <v>01/2020</v>
      </c>
      <c r="G105" s="15" t="str">
        <f>VLOOKUP(A105,[2]Contratos!A:H,8,0)</f>
        <v>6º ADITIVO AO CONTRATO 01/2020</v>
      </c>
      <c r="H105" s="16">
        <f>VLOOKUP(A105,[2]Contratos!A:K,11,0)</f>
        <v>44851</v>
      </c>
      <c r="I105" s="17" t="str">
        <f>VLOOKUP(A105,[2]Contratos!A:L,12,0)</f>
        <v>Lei 13.303/16
PE 09/2019</v>
      </c>
      <c r="J105" s="16">
        <f>VLOOKUP(A105,[2]Contratos!A:M,13,0)</f>
        <v>45300</v>
      </c>
      <c r="K105" s="17">
        <f>VLOOKUP(A105,[2]Contratos!A:N,14,0)</f>
        <v>4013887.1</v>
      </c>
      <c r="L105" s="17" t="str">
        <f>VLOOKUP(A105,[2]Contratos!A:O,15,0)</f>
        <v>ENCERRADO</v>
      </c>
    </row>
    <row r="106" spans="1:12" ht="99.75" customHeight="1" x14ac:dyDescent="0.25">
      <c r="A106" s="20">
        <v>5017</v>
      </c>
      <c r="B106" s="12" t="str">
        <f>VLOOKUP(A106,[2]Contratos!A:B,2,0)</f>
        <v>50900.000112/2021-28
20190502-1006</v>
      </c>
      <c r="C106" s="13" t="str">
        <f>VLOOKUP(A106,[2]Contratos!A:C,3,0)</f>
        <v>PRESTAÇÃO DE SERVIÇOS, POR DEMANDA, DE APOIO ADMINISTRATIVO EM ZELADORIA, COPEIRAGEM, RECEPÇÃO, PORTARIA, MOTORISTA</v>
      </c>
      <c r="D106" s="13" t="str">
        <f>VLOOKUP(A106,[2]Contratos!A:E,5,0)</f>
        <v>CRIART - SERVIÇO DE TERCEIRIZAÇÃO DE MÃO DE OBRA</v>
      </c>
      <c r="E106" s="14" t="str">
        <f>VLOOKUP(A106,[2]Contratos!A:F,6,0)</f>
        <v>07.783.832/0001-70</v>
      </c>
      <c r="F106" s="15" t="str">
        <f>VLOOKUP(A106,[2]Contratos!A:G,7,0)</f>
        <v>01/2020</v>
      </c>
      <c r="G106" s="15" t="str">
        <f>VLOOKUP(A106,[2]Contratos!A:H,8,0)</f>
        <v>6º ADITIVO AO CONTRATO 01/2020</v>
      </c>
      <c r="H106" s="16" t="str">
        <f>VLOOKUP(A106,[2]Contratos!A:K,11,0)</f>
        <v>09//01/2024</v>
      </c>
      <c r="I106" s="17" t="str">
        <f>VLOOKUP(A106,[2]Contratos!A:L,12,0)</f>
        <v>Lei 13.303/16
PE 09/2019</v>
      </c>
      <c r="J106" s="16">
        <f>VLOOKUP(A106,[2]Contratos!A:M,13,0)</f>
        <v>45666</v>
      </c>
      <c r="K106" s="17">
        <f>VLOOKUP(A106,[2]Contratos!A:N,14,0)</f>
        <v>4013887.1</v>
      </c>
      <c r="L106" s="17" t="str">
        <f>VLOOKUP(A106,[2]Contratos!A:O,15,0)</f>
        <v>ENCERRADO</v>
      </c>
    </row>
    <row r="107" spans="1:12" ht="58.5" customHeight="1" x14ac:dyDescent="0.25">
      <c r="A107" s="11">
        <v>5020</v>
      </c>
      <c r="B107" s="12" t="str">
        <f>VLOOKUP(A107,[2]Contratos!A:B,2,0)</f>
        <v>50900.000018/2021-79 20197011</v>
      </c>
      <c r="C107" s="13" t="str">
        <f>VLOOKUP(A107,[2]Contratos!A:C,3,0)</f>
        <v>PRESTAÇÃO DE SERVIÇO DE TRANSPORTE DE PASSAGEIROS EM AUTOMÓVEL DE PASSEIO PROVIDO DE TAXÍMETRO - TÁXI ÀS PESOAS A SERVIÇO DA COMPANHIA DOCAS DO CEARÁ</v>
      </c>
      <c r="D107" s="13" t="str">
        <f>VLOOKUP(A107,[2]Contratos!A:E,5,0)</f>
        <v>COOPRATAF COOP DOS CONDUT DE RADIO TAXI DE FORT LTDA</v>
      </c>
      <c r="E107" s="14" t="str">
        <f>VLOOKUP(A107,[2]Contratos!A:F,6,0)</f>
        <v>11.812.229/001-47</v>
      </c>
      <c r="F107" s="15" t="str">
        <f>VLOOKUP(A107,[2]Contratos!A:G,7,0)</f>
        <v>02/2020</v>
      </c>
      <c r="G107" s="15">
        <f>VLOOKUP(A107,[2]Contratos!A:H,8,0)</f>
        <v>0</v>
      </c>
      <c r="H107" s="16">
        <f>VLOOKUP(A107,[2]Contratos!A:K,11,0)</f>
        <v>43850</v>
      </c>
      <c r="I107" s="17" t="str">
        <f>VLOOKUP(A107,[2]Contratos!A:L,12,0)</f>
        <v>Lei 13.303/2016 CONTRATAÇÃO DIRETA DISPENSA DE LICITAÇÃO</v>
      </c>
      <c r="J107" s="16">
        <f>VLOOKUP(A107,[2]Contratos!A:M,13,0)</f>
        <v>44225</v>
      </c>
      <c r="K107" s="17">
        <f>VLOOKUP(A107,[2]Contratos!A:N,14,0)</f>
        <v>8226.9599999999991</v>
      </c>
      <c r="L107" s="17" t="str">
        <f>VLOOKUP(A107,[2]Contratos!A:O,15,0)</f>
        <v>ENCERRADO</v>
      </c>
    </row>
    <row r="108" spans="1:12" ht="45" x14ac:dyDescent="0.25">
      <c r="A108" s="11">
        <v>5021</v>
      </c>
      <c r="B108" s="12" t="str">
        <f>VLOOKUP(A108,[2]Contratos!A:B,2,0)</f>
        <v>50900.000112/2021-28 20197011</v>
      </c>
      <c r="C108" s="13" t="str">
        <f>VLOOKUP(A108,[2]Contratos!A:C,3,0)</f>
        <v>PRESTAÇÃO DE SERVIÇO DE TRANSPORTE DE PASSAGEIROS EM AUTOMÓVEL DE PASSEIO PROVIDO DE TAXÍMETRO - TÁXI ÀS PESOAS A SERVIÇO DA COMPANHIA DOCAS DO CEARÁ</v>
      </c>
      <c r="D108" s="13" t="str">
        <f>VLOOKUP(A108,[2]Contratos!A:E,5,0)</f>
        <v>COOPRATAF COOP DOS CONDUT DE RADIO TAXI DE FORT LTDA</v>
      </c>
      <c r="E108" s="14" t="str">
        <f>VLOOKUP(A108,[2]Contratos!A:F,6,0)</f>
        <v>11.812.229/001-47</v>
      </c>
      <c r="F108" s="15" t="str">
        <f>VLOOKUP(A108,[2]Contratos!A:G,7,0)</f>
        <v>02/2020</v>
      </c>
      <c r="G108" s="15" t="str">
        <f>VLOOKUP(A108,[2]Contratos!A:H,8,0)</f>
        <v xml:space="preserve">1º ADITIVO AO CONTRATO 02/2020  </v>
      </c>
      <c r="H108" s="16">
        <f>VLOOKUP(A108,[2]Contratos!A:K,11,0)</f>
        <v>44179</v>
      </c>
      <c r="I108" s="17" t="str">
        <f>VLOOKUP(A108,[2]Contratos!A:L,12,0)</f>
        <v>Lei 13.303/2016 CONTRATAÇÃO DIRETA DISPENSA DE LICITAÇÃO</v>
      </c>
      <c r="J108" s="16">
        <f>VLOOKUP(A108,[2]Contratos!A:M,13,0)</f>
        <v>44590</v>
      </c>
      <c r="K108" s="17">
        <f>VLOOKUP(A108,[2]Contratos!A:N,14,0)</f>
        <v>8226.9599999999991</v>
      </c>
      <c r="L108" s="17" t="str">
        <f>VLOOKUP(A108,[2]Contratos!A:O,15,0)</f>
        <v>ENCERRADO</v>
      </c>
    </row>
    <row r="109" spans="1:12" ht="54.75" customHeight="1" x14ac:dyDescent="0.25">
      <c r="A109" s="11">
        <v>5022</v>
      </c>
      <c r="B109" s="12" t="str">
        <f>VLOOKUP(A109,[2]Contratos!A:B,2,0)</f>
        <v>50900.000018/2021-79
20197011</v>
      </c>
      <c r="C109" s="13" t="str">
        <f>VLOOKUP(A109,[2]Contratos!A:C,3,0)</f>
        <v>PRESTAÇÃO DE SERVIÇO DE TRANSPORTE DE PASSAGEIROS EM AUTOMÓVEL DE PASSEIO PROVIDO DE TAXÍMETRO - TÁXI ÀS PESOAS A SERVIÇO DA COMPANHIA DOCAS DO CEARÁ</v>
      </c>
      <c r="D109" s="13" t="str">
        <f>VLOOKUP(A109,[2]Contratos!A:E,5,0)</f>
        <v>COOPRATAF COOP DOS CONDUT DE RADIO TAXI DE FORT LTDA</v>
      </c>
      <c r="E109" s="14" t="str">
        <f>VLOOKUP(A109,[2]Contratos!A:F,6,0)</f>
        <v>11.812.229/001-47</v>
      </c>
      <c r="F109" s="15" t="str">
        <f>VLOOKUP(A109,[2]Contratos!A:G,7,0)</f>
        <v>02/2020</v>
      </c>
      <c r="G109" s="15" t="str">
        <f>VLOOKUP(A109,[2]Contratos!A:H,8,0)</f>
        <v>2º ADITIVO AO CONTRATO 02/2020</v>
      </c>
      <c r="H109" s="16">
        <f>VLOOKUP(A109,[2]Contratos!A:K,11,0)</f>
        <v>44442</v>
      </c>
      <c r="I109" s="17" t="str">
        <f>VLOOKUP(A109,[2]Contratos!A:L,12,0)</f>
        <v>Lei 13.303/2016 CONTRATAÇÃO DIRETA DISPENSA DE LICITAÇÃO</v>
      </c>
      <c r="J109" s="16">
        <f>VLOOKUP(A109,[2]Contratos!A:M,13,0)</f>
        <v>44955</v>
      </c>
      <c r="K109" s="17">
        <f>VLOOKUP(A109,[2]Contratos!A:N,14,0)</f>
        <v>8226.9599999999991</v>
      </c>
      <c r="L109" s="17" t="str">
        <f>VLOOKUP(A109,[2]Contratos!A:O,15,0)</f>
        <v>ENCERRADO</v>
      </c>
    </row>
    <row r="110" spans="1:12" ht="91.5" customHeight="1" x14ac:dyDescent="0.25">
      <c r="A110" s="11">
        <v>5030</v>
      </c>
      <c r="B110" s="12" t="str">
        <f>VLOOKUP(A110,[2]Contratos!A:B,2,0)</f>
        <v>50900.000208/2021-96 20191434</v>
      </c>
      <c r="C110" s="13" t="str">
        <f>VLOOKUP(A110,[2]Contratos!A:C,3,0)</f>
        <v>CONTRATAÇÃO DE EMPRESA ESPECIALIZADA PARA PRESTAÇÃO DE SERVIÇOS DE MANUTENÇÃO DOS SISTEMAS DE FOLHA DE PAGAMENTO, REGISTRO DE PONTO ELETRÔNICO, SEGURANÇA E MEDICINA DO TRABALHO, CONTABILIDADE E PATRIMÔNIO; CONTRATO Nº 03/2020</v>
      </c>
      <c r="D110" s="13" t="str">
        <f>VLOOKUP(A110,[2]Contratos!A:E,5,0)</f>
        <v>FORTES TECNOLOGIA EM SISTEMAS LTDA</v>
      </c>
      <c r="E110" s="14" t="str">
        <f>VLOOKUP(A110,[2]Contratos!A:F,6,0)</f>
        <v>63.542.443/0001-24</v>
      </c>
      <c r="F110" s="15" t="str">
        <f>VLOOKUP(A110,[2]Contratos!A:G,7,0)</f>
        <v>03/2020</v>
      </c>
      <c r="G110" s="15">
        <f>VLOOKUP(A110,[2]Contratos!A:H,8,0)</f>
        <v>0</v>
      </c>
      <c r="H110" s="16">
        <f>VLOOKUP(A110,[2]Contratos!A:K,11,0)</f>
        <v>43845</v>
      </c>
      <c r="I110" s="17" t="str">
        <f>VLOOKUP(A110,[2]Contratos!A:L,12,0)</f>
        <v>Lei 13.303/2016 INEXIGIBILIDADE DE LICITAÇÃO</v>
      </c>
      <c r="J110" s="16">
        <f>VLOOKUP(A110,[2]Contratos!A:M,13,0)</f>
        <v>44214</v>
      </c>
      <c r="K110" s="17">
        <f>VLOOKUP(A110,[2]Contratos!A:N,14,0)</f>
        <v>26616</v>
      </c>
      <c r="L110" s="17" t="str">
        <f>VLOOKUP(A110,[2]Contratos!A:O,15,0)</f>
        <v>ENCERRADO</v>
      </c>
    </row>
    <row r="111" spans="1:12" ht="103.5" customHeight="1" x14ac:dyDescent="0.25">
      <c r="A111" s="11">
        <v>5031</v>
      </c>
      <c r="B111" s="12" t="str">
        <f>VLOOKUP(A111,[2]Contratos!A:B,2,0)</f>
        <v>50900.000208/2021-96 20191434</v>
      </c>
      <c r="C111" s="13" t="str">
        <f>VLOOKUP(A111,[2]Contratos!A:C,3,0)</f>
        <v>CONTRATAÇÃO DE EMPRESA ESPECIALIZADA PARA PRESTAÇÃO DE SERVIÇOS DE MANUTENÇÃO DOS SISTEMAS DE FOLHA DE PAGAMENTO, REGISTRO DE PONTO ELETRÔNICO, SEGURANÇA E MEDICINA DO TRABALHO, CONTABILIDADE E PATRIMÔNIO; CONTRATO Nº 03/2020</v>
      </c>
      <c r="D111" s="13" t="str">
        <f>VLOOKUP(A111,[2]Contratos!A:E,5,0)</f>
        <v>FORTES TECNOLOGIA EM SISTEMAS LTDA</v>
      </c>
      <c r="E111" s="14" t="str">
        <f>VLOOKUP(A111,[2]Contratos!A:F,6,0)</f>
        <v>63.542.443/0001-24</v>
      </c>
      <c r="F111" s="15" t="str">
        <f>VLOOKUP(A111,[2]Contratos!A:G,7,0)</f>
        <v>03/2020</v>
      </c>
      <c r="G111" s="15" t="str">
        <f>VLOOKUP(A111,[2]Contratos!A:H,8,0)</f>
        <v xml:space="preserve">1º ADITIVO AO CONTRATO 03/2020  </v>
      </c>
      <c r="H111" s="16">
        <f>VLOOKUP(A111,[2]Contratos!A:K,11,0)</f>
        <v>44186</v>
      </c>
      <c r="I111" s="17" t="str">
        <f>VLOOKUP(A111,[2]Contratos!A:L,12,0)</f>
        <v>Lei 13.303/2016 INEXIGIBILIDADE DE LICITAÇÃO</v>
      </c>
      <c r="J111" s="16">
        <f>VLOOKUP(A111,[2]Contratos!A:M,13,0)</f>
        <v>44579</v>
      </c>
      <c r="K111" s="17">
        <f>VLOOKUP(A111,[2]Contratos!A:N,14,0)</f>
        <v>26616</v>
      </c>
      <c r="L111" s="17" t="str">
        <f>VLOOKUP(A111,[2]Contratos!A:O,15,0)</f>
        <v>ENCERRADO</v>
      </c>
    </row>
    <row r="112" spans="1:12" ht="103.5" customHeight="1" x14ac:dyDescent="0.25">
      <c r="A112" s="11">
        <v>5032</v>
      </c>
      <c r="B112" s="12" t="str">
        <f>VLOOKUP(A112,[2]Contratos!A:B,2,0)</f>
        <v>50900.000208/2021-96 20191434</v>
      </c>
      <c r="C112" s="13" t="str">
        <f>VLOOKUP(A112,[2]Contratos!A:C,3,0)</f>
        <v>CONTRATAÇÃO DE EMPRESA ESPECIALIZADA PARA PRESTAÇÃO DE SERVIÇOS DE MANUTENÇÃO DOS SISTEMAS DE FOLHA DE PAGAMENTO, REGISTRO DE PONTO ELETRÔNICO, SEGURANÇA E MEDICINA DO TRABALHO, CONTABILIDADE E PATRIMÔNIO; CONTRATO Nº 03/2020</v>
      </c>
      <c r="D112" s="13" t="str">
        <f>VLOOKUP(A112,[2]Contratos!A:E,5,0)</f>
        <v>FORTES TECNOLOGIA EM SISTEMAS LTDA</v>
      </c>
      <c r="E112" s="14" t="str">
        <f>VLOOKUP(A112,[2]Contratos!A:F,6,0)</f>
        <v>63.542.443/0001-24</v>
      </c>
      <c r="F112" s="15" t="str">
        <f>VLOOKUP(A112,[2]Contratos!A:G,7,0)</f>
        <v>03/2020</v>
      </c>
      <c r="G112" s="15" t="str">
        <f>VLOOKUP(A112,[2]Contratos!A:H,8,0)</f>
        <v xml:space="preserve">2º ADITIVO AO CONTRATO 03/2020  </v>
      </c>
      <c r="H112" s="16">
        <f>VLOOKUP(A112,[2]Contratos!A:K,11,0)</f>
        <v>44564</v>
      </c>
      <c r="I112" s="17" t="str">
        <f>VLOOKUP(A112,[2]Contratos!A:L,12,0)</f>
        <v>Lei 13.303/2016 INEXIGIBILIDADE DE LICITAÇÃO</v>
      </c>
      <c r="J112" s="16">
        <f>VLOOKUP(A112,[2]Contratos!A:M,13,0)</f>
        <v>44944</v>
      </c>
      <c r="K112" s="17">
        <f>VLOOKUP(A112,[2]Contratos!A:N,14,0)</f>
        <v>28127.759999999998</v>
      </c>
      <c r="L112" s="17" t="str">
        <f>VLOOKUP(A112,[2]Contratos!A:O,15,0)</f>
        <v>ENCERRADO</v>
      </c>
    </row>
    <row r="113" spans="1:12" ht="103.5" customHeight="1" x14ac:dyDescent="0.25">
      <c r="A113" s="11">
        <v>5033</v>
      </c>
      <c r="B113" s="12" t="str">
        <f>VLOOKUP(A113,[2]Contratos!A:B,2,0)</f>
        <v>50900.000208/2021-96 20191434</v>
      </c>
      <c r="C113" s="13" t="str">
        <f>VLOOKUP(A113,[2]Contratos!A:C,3,0)</f>
        <v>CONTRATAÇÃO DE EMPRESA ESPECIALIZADA PARA PRESTAÇÃO DE SERVIÇOS DE MANUTENÇÃO DOS SISTEMAS DE FOLHA DE PAGAMENTO, REGISTRO DE PONTO ELETRÔNICO, SEGURANÇA E MEDICINA DO TRABALHO, CONTABILIDADE E PATRIMÔNIO; CONTRATO Nº 03/2020</v>
      </c>
      <c r="D113" s="13" t="str">
        <f>VLOOKUP(A113,[2]Contratos!A:E,5,0)</f>
        <v>FORTES TECNOLOGIA EM SISTEMAS LTDA</v>
      </c>
      <c r="E113" s="14" t="str">
        <f>VLOOKUP(A113,[2]Contratos!A:F,6,0)</f>
        <v>63.542.443/0001-24</v>
      </c>
      <c r="F113" s="15" t="str">
        <f>VLOOKUP(A113,[2]Contratos!A:G,7,0)</f>
        <v>03/2020</v>
      </c>
      <c r="G113" s="15" t="str">
        <f>VLOOKUP(A113,[2]Contratos!A:H,8,0)</f>
        <v xml:space="preserve">3º ADITIVO AO CONTRATO 03/2020  </v>
      </c>
      <c r="H113" s="16">
        <f>VLOOKUP(A113,[2]Contratos!A:K,11,0)</f>
        <v>44922</v>
      </c>
      <c r="I113" s="17" t="str">
        <f>VLOOKUP(A113,[2]Contratos!A:L,12,0)</f>
        <v>Lei 13.303/2016 INEXIGIBILIDADE DE LICITAÇÃO</v>
      </c>
      <c r="J113" s="16">
        <f>VLOOKUP(A113,[2]Contratos!A:M,13,0)</f>
        <v>45309</v>
      </c>
      <c r="K113" s="17">
        <f>VLOOKUP(A113,[2]Contratos!A:N,14,0)</f>
        <v>30782.53</v>
      </c>
      <c r="L113" s="17" t="str">
        <f>VLOOKUP(A113,[2]Contratos!A:O,15,0)</f>
        <v>ENCERRADO</v>
      </c>
    </row>
    <row r="114" spans="1:12" ht="103.5" customHeight="1" x14ac:dyDescent="0.25">
      <c r="A114" s="11">
        <v>5034</v>
      </c>
      <c r="B114" s="12" t="str">
        <f>VLOOKUP(A114,[2]Contratos!A:B,2,0)</f>
        <v>50900.000208/2021-96 20191434</v>
      </c>
      <c r="C114" s="13" t="str">
        <f>VLOOKUP(A114,[2]Contratos!A:C,3,0)</f>
        <v>CONTRATAÇÃO DE EMPRESA ESPECIALIZADA PARA PRESTAÇÃO DE SERVIÇOS DE MANUTENÇÃO DOS SISTEMAS DE FOLHA DE PAGAMENTO, REGISTRO DE PONTO ELETRÔNICO, SEGURANÇA E MEDICINA DO TRABALHO, CONTABILIDADE E PATRIMÔNIO; CONTRATO Nº 03/2020</v>
      </c>
      <c r="D114" s="13" t="str">
        <f>VLOOKUP(A114,[2]Contratos!A:E,5,0)</f>
        <v>FORTES TECNOLOGIA EM SISTEMAS LTDA</v>
      </c>
      <c r="E114" s="14" t="str">
        <f>VLOOKUP(A114,[2]Contratos!A:F,6,0)</f>
        <v>63.542.443/0001-24</v>
      </c>
      <c r="F114" s="15" t="str">
        <f>VLOOKUP(A114,[2]Contratos!A:G,7,0)</f>
        <v>03/2020</v>
      </c>
      <c r="G114" s="15" t="str">
        <f>VLOOKUP(A114,[2]Contratos!A:H,8,0)</f>
        <v xml:space="preserve">4º ADITIVO AO CONTRATO 03/2020  </v>
      </c>
      <c r="H114" s="16">
        <f>VLOOKUP(A114,[2]Contratos!A:K,11,0)</f>
        <v>45309</v>
      </c>
      <c r="I114" s="17" t="str">
        <f>VLOOKUP(A114,[2]Contratos!A:L,12,0)</f>
        <v>Lei 13.303/2016 INEXIGIBILIDADE DE LICITAÇÃO</v>
      </c>
      <c r="J114" s="16">
        <f>VLOOKUP(A114,[2]Contratos!A:M,13,0)</f>
        <v>45675</v>
      </c>
      <c r="K114" s="17">
        <f>VLOOKUP(A114,[2]Contratos!A:N,14,0)</f>
        <v>30782.53</v>
      </c>
      <c r="L114" s="17" t="str">
        <f>VLOOKUP(A114,[2]Contratos!A:O,15,0)</f>
        <v>ENCERRADO</v>
      </c>
    </row>
    <row r="115" spans="1:12" ht="77.25" customHeight="1" x14ac:dyDescent="0.25">
      <c r="A115" s="11">
        <v>5040</v>
      </c>
      <c r="B115" s="12">
        <f>VLOOKUP(A115,[2]Contratos!A:B,2,0)</f>
        <v>20197046</v>
      </c>
      <c r="C115" s="13" t="str">
        <f>VLOOKUP(A115,[2]Contratos!A:C,3,0)</f>
        <v>SERVIÇO DE EMISSÃO DE ATESTADO DE SAÚDE OPERACIONAL - ASO E PCMSO</v>
      </c>
      <c r="D115" s="13" t="str">
        <f>VLOOKUP(A115,[2]Contratos!A:E,5,0)</f>
        <v>V SAÚDE OCUPACIONAL LTDA EPP</v>
      </c>
      <c r="E115" s="14" t="str">
        <f>VLOOKUP(A115,[2]Contratos!A:F,6,0)</f>
        <v>01.608.829/0001-34</v>
      </c>
      <c r="F115" s="15" t="str">
        <f>VLOOKUP(A115,[2]Contratos!A:G,7,0)</f>
        <v>04/2020</v>
      </c>
      <c r="G115" s="15">
        <f>VLOOKUP(A115,[2]Contratos!A:H,8,0)</f>
        <v>0</v>
      </c>
      <c r="H115" s="16">
        <f>VLOOKUP(A115,[2]Contratos!A:K,11,0)</f>
        <v>43865</v>
      </c>
      <c r="I115" s="17" t="str">
        <f>VLOOKUP(A115,[2]Contratos!A:L,12,0)</f>
        <v>Lei 13.303/2016 CONTRATAÇÃO DIRETA DISPENSA DE LICITAÇÃO</v>
      </c>
      <c r="J115" s="16">
        <f>VLOOKUP(A115,[2]Contratos!A:M,13,0)</f>
        <v>44240</v>
      </c>
      <c r="K115" s="17">
        <f>VLOOKUP(A115,[2]Contratos!A:N,14,0)</f>
        <v>3290</v>
      </c>
      <c r="L115" s="17" t="str">
        <f>VLOOKUP(A115,[2]Contratos!A:O,15,0)</f>
        <v>ENCERRADO</v>
      </c>
    </row>
    <row r="116" spans="1:12" ht="45" x14ac:dyDescent="0.25">
      <c r="A116" s="11">
        <v>5050</v>
      </c>
      <c r="B116" s="12" t="str">
        <f>VLOOKUP(A116,[2]Contratos!A:B,2,0)</f>
        <v>20200031-1000</v>
      </c>
      <c r="C116" s="13" t="str">
        <f>VLOOKUP(A116,[2]Contratos!A:C,3,0)</f>
        <v>PRESTAÇÃO DE SERVIÇO ESPECIALIZADO PARA REALIZAR O PROCESSO DE DESCRIPTOGRAFIA DE DADOS DO SISTEMA DE BACKUP CONTIDO EM 2 HD’S, PARA A COMPANHIA DOCAS DO CEARÁ</v>
      </c>
      <c r="D116" s="13" t="str">
        <f>VLOOKUP(A116,[2]Contratos!A:E,5,0)</f>
        <v>DIGITAL RECOVERY - TECNOLOGIA LTDA - ME</v>
      </c>
      <c r="E116" s="14" t="str">
        <f>VLOOKUP(A116,[2]Contratos!A:F,6,0)</f>
        <v>07.270.380/0001-23</v>
      </c>
      <c r="F116" s="15" t="str">
        <f>VLOOKUP(A116,[2]Contratos!A:G,7,0)</f>
        <v>05/2020</v>
      </c>
      <c r="G116" s="15">
        <f>VLOOKUP(A116,[2]Contratos!A:H,8,0)</f>
        <v>0</v>
      </c>
      <c r="H116" s="16">
        <f>VLOOKUP(A116,[2]Contratos!A:K,11,0)</f>
        <v>43854</v>
      </c>
      <c r="I116" s="17" t="str">
        <f>VLOOKUP(A116,[2]Contratos!A:L,12,0)</f>
        <v>Lei 13.303/2016 CONTRATAÇÃO DIRETA DISPENSA DE LICITAÇÃO</v>
      </c>
      <c r="J116" s="16">
        <f>VLOOKUP(A116,[2]Contratos!A:M,13,0)</f>
        <v>43956</v>
      </c>
      <c r="K116" s="17">
        <f>VLOOKUP(A116,[2]Contratos!A:N,14,0)</f>
        <v>262400</v>
      </c>
      <c r="L116" s="17" t="str">
        <f>VLOOKUP(A116,[2]Contratos!A:O,15,0)</f>
        <v>ENCERRADO</v>
      </c>
    </row>
    <row r="117" spans="1:12" ht="45" x14ac:dyDescent="0.25">
      <c r="A117" s="11">
        <v>5060</v>
      </c>
      <c r="B117" s="12" t="str">
        <f>VLOOKUP(A117,[2]Contratos!A:B,2,0)</f>
        <v>20197096-1000</v>
      </c>
      <c r="C117" s="13" t="str">
        <f>VLOOKUP(A117,[2]Contratos!A:C,3,0)</f>
        <v>PRESTAÇÃO DE SERVIÇOS DE LEVANTAMENTO DE CRÉDITOS DE PIS E COFINS</v>
      </c>
      <c r="D117" s="13" t="str">
        <f>VLOOKUP(A117,[2]Contratos!A:E,5,0)</f>
        <v>GIRÃO AUDITORES INDEPENDENTES S/A</v>
      </c>
      <c r="E117" s="14" t="str">
        <f>VLOOKUP(A117,[2]Contratos!A:F,6,0)</f>
        <v>09.171.566/0001-50</v>
      </c>
      <c r="F117" s="15" t="str">
        <f>VLOOKUP(A117,[2]Contratos!A:G,7,0)</f>
        <v>06/2020</v>
      </c>
      <c r="G117" s="15">
        <f>VLOOKUP(A117,[2]Contratos!A:H,8,0)</f>
        <v>0</v>
      </c>
      <c r="H117" s="16">
        <f>VLOOKUP(A117,[2]Contratos!A:K,11,0)</f>
        <v>43864</v>
      </c>
      <c r="I117" s="17" t="str">
        <f>VLOOKUP(A117,[2]Contratos!A:L,12,0)</f>
        <v>Lei 13.303/2016 CONTRATAÇÃO DIRETA DISPENSA DE LICITAÇÃO</v>
      </c>
      <c r="J117" s="16">
        <f>VLOOKUP(A117,[2]Contratos!A:M,13,0)</f>
        <v>43957</v>
      </c>
      <c r="K117" s="17">
        <f>VLOOKUP(A117,[2]Contratos!A:N,14,0)</f>
        <v>34900</v>
      </c>
      <c r="L117" s="17" t="str">
        <f>VLOOKUP(A117,[2]Contratos!A:O,15,0)</f>
        <v>ENCERRADO</v>
      </c>
    </row>
    <row r="118" spans="1:12" ht="87.75" customHeight="1" x14ac:dyDescent="0.25">
      <c r="A118" s="11">
        <v>5070</v>
      </c>
      <c r="B118" s="12" t="str">
        <f>VLOOKUP(A118,[2]Contratos!A:B,2,0)</f>
        <v>50900.000410/2020-37 20190144</v>
      </c>
      <c r="C118" s="13" t="str">
        <f>VLOOKUP(A118,[2]Contratos!A:C,3,0)</f>
        <v>CONTRATAÇÃO DE EMPRESA ESPECIALIZADA PARA REALIZAR A REVISÃO, AJUSTES E ELABORAÇÃO DO ESTUDO DE AVALIAÇÃO DE RISCO (EAR) E DO PLANO DE SEGURANÇA PÚBLICA PORTUÁRIA (PSPP), EM TODA ÁREA ALFANDEGADA DO PORTO, ADMINISTRADO PELA CDC; CONTRATO Nº 07/2020</v>
      </c>
      <c r="D118" s="13" t="str">
        <f>VLOOKUP(A118,[2]Contratos!A:E,5,0)</f>
        <v>PROCONSULT S/S LTDA</v>
      </c>
      <c r="E118" s="14" t="str">
        <f>VLOOKUP(A118,[2]Contratos!A:F,6,0)</f>
        <v>03.693.089/0001-07</v>
      </c>
      <c r="F118" s="15" t="str">
        <f>VLOOKUP(A118,[2]Contratos!A:G,7,0)</f>
        <v>07/2020</v>
      </c>
      <c r="G118" s="15">
        <f>VLOOKUP(A118,[2]Contratos!A:H,8,0)</f>
        <v>0</v>
      </c>
      <c r="H118" s="16">
        <f>VLOOKUP(A118,[2]Contratos!A:K,11,0)</f>
        <v>43865</v>
      </c>
      <c r="I118" s="17" t="str">
        <f>VLOOKUP(A118,[2]Contratos!A:L,12,0)</f>
        <v>Lei 13.303/2016 CONTRATAÇÃO DIRETA DISPENSA DE LICITAÇÃO</v>
      </c>
      <c r="J118" s="16">
        <f>VLOOKUP(A118,[2]Contratos!A:M,13,0)</f>
        <v>44000</v>
      </c>
      <c r="K118" s="17">
        <f>VLOOKUP(A118,[2]Contratos!A:N,14,0)</f>
        <v>44300</v>
      </c>
      <c r="L118" s="17" t="str">
        <f>VLOOKUP(A118,[2]Contratos!A:O,15,0)</f>
        <v>ENCERRADO</v>
      </c>
    </row>
    <row r="119" spans="1:12" ht="60" x14ac:dyDescent="0.25">
      <c r="A119" s="11">
        <v>5100</v>
      </c>
      <c r="B119" s="12" t="str">
        <f>VLOOKUP(A119,[2]Contratos!A:B,2,0)</f>
        <v>20200223-1000</v>
      </c>
      <c r="C119" s="13" t="str">
        <f>VLOOKUP(A119,[2]Contratos!A:C,3,0)</f>
        <v>RECUPERAÇÃO E RESTAURAÇÃO DO BANCO DE DADOS DO SISTEMA DE GERENCIAMENTO PORTUÁRIO – SISPORT E SISPORT AUDITORIA DA COMPANHIA DOCAS CEARÁ, ATRAVÉS DO PROCEDIMENTO DE ENGENHARIA REVERSA.</v>
      </c>
      <c r="D119" s="13" t="str">
        <f>VLOOKUP(A119,[2]Contratos!A:E,5,0)</f>
        <v>SEVEN TECNOLOGIA, CULTURA E ENSINO LTDA</v>
      </c>
      <c r="E119" s="14" t="str">
        <f>VLOOKUP(A119,[2]Contratos!A:F,6,0)</f>
        <v>26.799.17/0001-05</v>
      </c>
      <c r="F119" s="15" t="str">
        <f>VLOOKUP(A119,[2]Contratos!A:G,7,0)</f>
        <v>10/2020</v>
      </c>
      <c r="G119" s="15">
        <f>VLOOKUP(A119,[2]Contratos!A:H,8,0)</f>
        <v>0</v>
      </c>
      <c r="H119" s="16">
        <f>VLOOKUP(A119,[2]Contratos!A:K,11,0)</f>
        <v>43906</v>
      </c>
      <c r="I119" s="17" t="str">
        <f>VLOOKUP(A119,[2]Contratos!A:L,12,0)</f>
        <v xml:space="preserve">Lei 13.303/2016 DISPENSA DE LICITAÇÃO - EMERGENCIAL </v>
      </c>
      <c r="J119" s="16">
        <f>VLOOKUP(A119,[2]Contratos!A:M,13,0)</f>
        <v>43945</v>
      </c>
      <c r="K119" s="17">
        <f>VLOOKUP(A119,[2]Contratos!A:N,14,0)</f>
        <v>229335</v>
      </c>
      <c r="L119" s="17" t="str">
        <f>VLOOKUP(A119,[2]Contratos!A:O,15,0)</f>
        <v>ENCERRADO</v>
      </c>
    </row>
    <row r="120" spans="1:12" ht="30" x14ac:dyDescent="0.25">
      <c r="A120" s="11">
        <v>5120</v>
      </c>
      <c r="B120" s="12" t="str">
        <f>VLOOKUP(A120,[2]Contratos!A:B,2,0)</f>
        <v>50900.000019/2021-13 20191435</v>
      </c>
      <c r="C120" s="13" t="str">
        <f>VLOOKUP(A120,[2]Contratos!A:C,3,0)</f>
        <v xml:space="preserve">CONTRATAÇÃO DE PLANO DE ASSISTÊNCIA À SAÚDE COMPLEMENTAR </v>
      </c>
      <c r="D120" s="13" t="str">
        <f>VLOOKUP(A120,[2]Contratos!A:E,5,0)</f>
        <v>HAPVIDA ASSISTÊNCIA MEDICA LTDA</v>
      </c>
      <c r="E120" s="14" t="str">
        <f>VLOOKUP(A120,[2]Contratos!A:F,6,0)</f>
        <v>63.554.067/0001-98</v>
      </c>
      <c r="F120" s="15" t="str">
        <f>VLOOKUP(A120,[2]Contratos!A:G,7,0)</f>
        <v>12/2020</v>
      </c>
      <c r="G120" s="15">
        <f>VLOOKUP(A120,[2]Contratos!A:H,8,0)</f>
        <v>0</v>
      </c>
      <c r="H120" s="16">
        <f>VLOOKUP(A120,[2]Contratos!A:K,11,0)</f>
        <v>43944</v>
      </c>
      <c r="I120" s="17" t="str">
        <f>VLOOKUP(A120,[2]Contratos!A:L,12,0)</f>
        <v>Lei nº 13.303/2016
PE 01/2020</v>
      </c>
      <c r="J120" s="16">
        <f>VLOOKUP(A120,[2]Contratos!A:M,13,0)</f>
        <v>44377</v>
      </c>
      <c r="K120" s="17">
        <f>VLOOKUP(A120,[2]Contratos!A:N,14,0)</f>
        <v>1903467.96</v>
      </c>
      <c r="L120" s="17" t="str">
        <f>VLOOKUP(A120,[2]Contratos!A:O,15,0)</f>
        <v>ENCERRADO</v>
      </c>
    </row>
    <row r="121" spans="1:12" ht="30" x14ac:dyDescent="0.25">
      <c r="A121" s="11">
        <v>5121</v>
      </c>
      <c r="B121" s="12" t="str">
        <f>VLOOKUP(A121,[2]Contratos!A:B,2,0)</f>
        <v>50900.000019/2021-13 20191435</v>
      </c>
      <c r="C121" s="13" t="str">
        <f>VLOOKUP(A121,[2]Contratos!A:C,3,0)</f>
        <v xml:space="preserve">CONTRATAÇÃO DE PLANO DE ASSISTÊNCIA À SAÚDE COMPLEMENTAR </v>
      </c>
      <c r="D121" s="13" t="str">
        <f>VLOOKUP(A121,[2]Contratos!A:E,5,0)</f>
        <v>HAPVIDA ASSISTÊNCIA MEDICA LTDA</v>
      </c>
      <c r="E121" s="14" t="str">
        <f>VLOOKUP(A121,[2]Contratos!A:F,6,0)</f>
        <v>63.554.067/0001-98</v>
      </c>
      <c r="F121" s="15" t="str">
        <f>VLOOKUP(A121,[2]Contratos!A:G,7,0)</f>
        <v>12/2020</v>
      </c>
      <c r="G121" s="15" t="str">
        <f>VLOOKUP(A121,[2]Contratos!A:H,8,0)</f>
        <v>1º ADITIVO AO CONTRATO 12/2020</v>
      </c>
      <c r="H121" s="16">
        <f>VLOOKUP(A121,[2]Contratos!A:K,11,0)</f>
        <v>44371</v>
      </c>
      <c r="I121" s="17" t="str">
        <f>VLOOKUP(A121,[2]Contratos!A:L,12,0)</f>
        <v>Lei nº 13.303/2016
PE 01/2020</v>
      </c>
      <c r="J121" s="16">
        <f>VLOOKUP(A121,[2]Contratos!A:M,13,0)</f>
        <v>44742</v>
      </c>
      <c r="K121" s="17">
        <f>VLOOKUP(A121,[2]Contratos!A:N,14,0)</f>
        <v>1903467.96</v>
      </c>
      <c r="L121" s="17" t="str">
        <f>VLOOKUP(A121,[2]Contratos!A:O,15,0)</f>
        <v>ENCERRADO</v>
      </c>
    </row>
    <row r="122" spans="1:12" ht="30" x14ac:dyDescent="0.25">
      <c r="A122" s="11">
        <v>5122</v>
      </c>
      <c r="B122" s="12" t="str">
        <f>VLOOKUP(A122,[2]Contratos!A:B,2,0)</f>
        <v>50900.000019/2021-13 20191435</v>
      </c>
      <c r="C122" s="13" t="str">
        <f>VLOOKUP(A122,[2]Contratos!A:C,3,0)</f>
        <v xml:space="preserve">CONTRATAÇÃO DE PLANO DE ASSISTÊNCIA À SAÚDE COMPLEMENTAR </v>
      </c>
      <c r="D122" s="13" t="str">
        <f>VLOOKUP(A122,[2]Contratos!A:E,5,0)</f>
        <v>HAPVIDA ASSISTÊNCIA MEDICA LTDA</v>
      </c>
      <c r="E122" s="14" t="str">
        <f>VLOOKUP(A122,[2]Contratos!A:F,6,0)</f>
        <v>63.554.067/0001-98</v>
      </c>
      <c r="F122" s="15" t="str">
        <f>VLOOKUP(A122,[2]Contratos!A:G,7,0)</f>
        <v>12/2020</v>
      </c>
      <c r="G122" s="15" t="str">
        <f>VLOOKUP(A122,[2]Contratos!A:H,8,0)</f>
        <v>2º ADITIVO AO CONTRATO 12/2020</v>
      </c>
      <c r="H122" s="16">
        <f>VLOOKUP(A122,[2]Contratos!A:K,11,0)</f>
        <v>44740</v>
      </c>
      <c r="I122" s="17" t="str">
        <f>VLOOKUP(A122,[2]Contratos!A:L,12,0)</f>
        <v>Lei nº 13.303/2016
PE 01/2020</v>
      </c>
      <c r="J122" s="16">
        <f>VLOOKUP(A122,[2]Contratos!A:M,13,0)</f>
        <v>45107</v>
      </c>
      <c r="K122" s="17">
        <f>VLOOKUP(A122,[2]Contratos!A:N,14,0)</f>
        <v>2112849.4300000002</v>
      </c>
      <c r="L122" s="17" t="str">
        <f>VLOOKUP(A122,[2]Contratos!A:O,15,0)</f>
        <v>ENCERRADO</v>
      </c>
    </row>
    <row r="123" spans="1:12" ht="30" x14ac:dyDescent="0.25">
      <c r="A123" s="11">
        <v>5123</v>
      </c>
      <c r="B123" s="12" t="str">
        <f>VLOOKUP(A123,[2]Contratos!A:B,2,0)</f>
        <v>50900.000019/2021-13 20191435</v>
      </c>
      <c r="C123" s="13" t="str">
        <f>VLOOKUP(A123,[2]Contratos!A:C,3,0)</f>
        <v xml:space="preserve">CONTRATAÇÃO DE PLANO DE ASSISTÊNCIA À SAÚDE COMPLEMENTAR </v>
      </c>
      <c r="D123" s="13" t="str">
        <f>VLOOKUP(A123,[2]Contratos!A:E,5,0)</f>
        <v>HAPVIDA ASSISTÊNCIA MEDICA LTDA</v>
      </c>
      <c r="E123" s="14" t="str">
        <f>VLOOKUP(A123,[2]Contratos!A:F,6,0)</f>
        <v>63.554.067/0001-98</v>
      </c>
      <c r="F123" s="15" t="str">
        <f>VLOOKUP(A123,[2]Contratos!A:G,7,0)</f>
        <v>12/2020</v>
      </c>
      <c r="G123" s="15" t="str">
        <f>VLOOKUP(A123,[2]Contratos!A:H,8,0)</f>
        <v>3º ADITIVO AO CONTRATO 12/2020</v>
      </c>
      <c r="H123" s="16">
        <f>VLOOKUP(A123,[2]Contratos!A:K,11,0)</f>
        <v>45075</v>
      </c>
      <c r="I123" s="17" t="str">
        <f>VLOOKUP(A123,[2]Contratos!A:L,12,0)</f>
        <v>Lei nº 13.303/2016
PE 01/2020</v>
      </c>
      <c r="J123" s="16">
        <f>VLOOKUP(A123,[2]Contratos!A:M,13,0)</f>
        <v>45473</v>
      </c>
      <c r="K123" s="17">
        <f>VLOOKUP(A123,[2]Contratos!A:N,14,0)</f>
        <v>2338924.3199999998</v>
      </c>
      <c r="L123" s="17" t="str">
        <f>VLOOKUP(A123,[2]Contratos!A:O,15,0)</f>
        <v>ENCERRADO</v>
      </c>
    </row>
    <row r="124" spans="1:12" ht="30" x14ac:dyDescent="0.25">
      <c r="A124" s="11">
        <v>5124</v>
      </c>
      <c r="B124" s="12" t="str">
        <f>VLOOKUP(A124,[2]Contratos!A:B,2,0)</f>
        <v>50900.000019/2021-13 20191435</v>
      </c>
      <c r="C124" s="13" t="str">
        <f>VLOOKUP(A124,[2]Contratos!A:C,3,0)</f>
        <v xml:space="preserve">CONTRATAÇÃO DE PLANO DE ASSISTÊNCIA À SAÚDE COMPLEMENTAR </v>
      </c>
      <c r="D124" s="13" t="str">
        <f>VLOOKUP(A124,[2]Contratos!A:E,5,0)</f>
        <v>HAPVIDA ASSISTÊNCIA MEDICA LTDA</v>
      </c>
      <c r="E124" s="14" t="str">
        <f>VLOOKUP(A124,[2]Contratos!A:F,6,0)</f>
        <v>63.554.067/0001-98</v>
      </c>
      <c r="F124" s="15" t="str">
        <f>VLOOKUP(A124,[2]Contratos!A:G,7,0)</f>
        <v>12/2020</v>
      </c>
      <c r="G124" s="15" t="str">
        <f>VLOOKUP(A124,[2]Contratos!A:H,8,0)</f>
        <v>4º ADITIVO AO CONTRATO 12/2020</v>
      </c>
      <c r="H124" s="16">
        <f>VLOOKUP(A124,[2]Contratos!A:K,11,0)</f>
        <v>45471</v>
      </c>
      <c r="I124" s="17" t="str">
        <f>VLOOKUP(A124,[2]Contratos!A:L,12,0)</f>
        <v>Lei nº 13.303/2016
PE 01/2020</v>
      </c>
      <c r="J124" s="16">
        <f>VLOOKUP(A124,[2]Contratos!A:M,13,0)</f>
        <v>45838</v>
      </c>
      <c r="K124" s="17">
        <f>VLOOKUP(A124,[2]Contratos!A:N,14,0)</f>
        <v>2178557.61</v>
      </c>
      <c r="L124" s="17" t="str">
        <f>VLOOKUP(A124,[2]Contratos!A:O,15,0)</f>
        <v>ENCERRADO</v>
      </c>
    </row>
    <row r="125" spans="1:12" ht="120.75" customHeight="1" x14ac:dyDescent="0.25">
      <c r="A125" s="11">
        <v>5130</v>
      </c>
      <c r="B125" s="12" t="str">
        <f>VLOOKUP(A125,[2]Contratos!A:B,2,0)</f>
        <v>50900.000499/2020-31 20191153</v>
      </c>
      <c r="C125" s="13" t="str">
        <f>VLOOKUP(A125,[2]Contratos!A:C,3,0)</f>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
      <c r="D125" s="13" t="str">
        <f>VLOOKUP(A125,[2]Contratos!A:E,5,0)</f>
        <v>GRUPO NILDO SANEAMENTO E CONSTRUÇÃO LTDA</v>
      </c>
      <c r="E125" s="14" t="str">
        <f>VLOOKUP(A125,[2]Contratos!A:F,6,0)</f>
        <v>03.284.595/0001-42</v>
      </c>
      <c r="F125" s="15" t="str">
        <f>VLOOKUP(A125,[2]Contratos!A:G,7,0)</f>
        <v>13/2020</v>
      </c>
      <c r="G125" s="15">
        <f>VLOOKUP(A125,[2]Contratos!A:H,8,0)</f>
        <v>0</v>
      </c>
      <c r="H125" s="16">
        <f>VLOOKUP(A125,[2]Contratos!A:K,11,0)</f>
        <v>43944</v>
      </c>
      <c r="I125" s="17" t="str">
        <f>VLOOKUP(A125,[2]Contratos!A:L,12,0)</f>
        <v>Lei nº 13.303/2016
PE 02/2020</v>
      </c>
      <c r="J125" s="16">
        <f>VLOOKUP(A125,[2]Contratos!A:M,13,0)</f>
        <v>44387</v>
      </c>
      <c r="K125" s="17">
        <f>VLOOKUP(A125,[2]Contratos!A:N,14,0)</f>
        <v>79200</v>
      </c>
      <c r="L125" s="17" t="str">
        <f>VLOOKUP(A125,[2]Contratos!A:O,15,0)</f>
        <v>ENCERRADO</v>
      </c>
    </row>
    <row r="126" spans="1:12" ht="121.5" customHeight="1" x14ac:dyDescent="0.25">
      <c r="A126" s="11">
        <v>5131</v>
      </c>
      <c r="B126" s="12" t="str">
        <f>VLOOKUP(A126,[2]Contratos!A:B,2,0)</f>
        <v>50900.000499/2020-31 20191153</v>
      </c>
      <c r="C126" s="13" t="str">
        <f>VLOOKUP(A126,[2]Contratos!A:C,3,0)</f>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
      <c r="D126" s="13" t="str">
        <f>VLOOKUP(A126,[2]Contratos!A:E,5,0)</f>
        <v>GRUPO NILDO SANEAMENTO E CONSTRUÇÃO LTDA</v>
      </c>
      <c r="E126" s="14" t="str">
        <f>VLOOKUP(A126,[2]Contratos!A:F,6,0)</f>
        <v>03.284.595/0001-42</v>
      </c>
      <c r="F126" s="15" t="str">
        <f>VLOOKUP(A126,[2]Contratos!A:G,7,0)</f>
        <v>13/2020</v>
      </c>
      <c r="G126" s="15" t="str">
        <f>VLOOKUP(A126,[2]Contratos!A:H,8,0)</f>
        <v>1º ADITIVO AO CONTRATO 13/2020</v>
      </c>
      <c r="H126" s="16">
        <f>VLOOKUP(A126,[2]Contratos!A:K,11,0)</f>
        <v>44370</v>
      </c>
      <c r="I126" s="17" t="str">
        <f>VLOOKUP(A126,[2]Contratos!A:L,12,0)</f>
        <v>Lei nº 13.303/2016
PE 02/2020</v>
      </c>
      <c r="J126" s="16">
        <f>VLOOKUP(A126,[2]Contratos!A:M,13,0)</f>
        <v>44752</v>
      </c>
      <c r="K126" s="17">
        <f>VLOOKUP(A126,[2]Contratos!A:N,14,0)</f>
        <v>79200</v>
      </c>
      <c r="L126" s="17" t="str">
        <f>VLOOKUP(A126,[2]Contratos!A:O,15,0)</f>
        <v>ENCERRADO</v>
      </c>
    </row>
    <row r="127" spans="1:12" ht="121.5" customHeight="1" x14ac:dyDescent="0.25">
      <c r="A127" s="11">
        <v>5132</v>
      </c>
      <c r="B127" s="12" t="str">
        <f>VLOOKUP(A127,[2]Contratos!A:B,2,0)</f>
        <v>50900.000499/2020-31 20191153</v>
      </c>
      <c r="C127" s="13" t="str">
        <f>VLOOKUP(A127,[2]Contratos!A:C,3,0)</f>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
      <c r="D127" s="13" t="str">
        <f>VLOOKUP(A127,[2]Contratos!A:E,5,0)</f>
        <v>GRUPO NILDO SANEAMENTO E CONSTRUÇÃO LTDA</v>
      </c>
      <c r="E127" s="14" t="str">
        <f>VLOOKUP(A127,[2]Contratos!A:F,6,0)</f>
        <v>03.284.595/0001-42</v>
      </c>
      <c r="F127" s="15" t="str">
        <f>VLOOKUP(A127,[2]Contratos!A:G,7,0)</f>
        <v>13/2020</v>
      </c>
      <c r="G127" s="15" t="str">
        <f>VLOOKUP(A127,[2]Contratos!A:H,8,0)</f>
        <v>2º ADITIVO AO CONTRATO 13/2020</v>
      </c>
      <c r="H127" s="16">
        <f>VLOOKUP(A127,[2]Contratos!A:K,11,0)</f>
        <v>44749</v>
      </c>
      <c r="I127" s="17" t="str">
        <f>VLOOKUP(A127,[2]Contratos!A:L,12,0)</f>
        <v>Lei nº 13.303/2016
PE 02/2020</v>
      </c>
      <c r="J127" s="16">
        <f>VLOOKUP(A127,[2]Contratos!A:M,13,0)</f>
        <v>45117</v>
      </c>
      <c r="K127" s="17">
        <f>VLOOKUP(A127,[2]Contratos!A:N,14,0)</f>
        <v>79200</v>
      </c>
      <c r="L127" s="17" t="str">
        <f>VLOOKUP(A127,[2]Contratos!A:O,15,0)</f>
        <v>ENCERRADO</v>
      </c>
    </row>
    <row r="128" spans="1:12" ht="121.5" customHeight="1" x14ac:dyDescent="0.25">
      <c r="A128" s="11">
        <v>5133</v>
      </c>
      <c r="B128" s="12" t="str">
        <f>VLOOKUP(A128,[2]Contratos!A:B,2,0)</f>
        <v>50900.000499/2020-31 20191153</v>
      </c>
      <c r="C128" s="13" t="str">
        <f>VLOOKUP(A128,[2]Contratos!A:C,3,0)</f>
        <v>CONTROLE SANITÁRIO INTEGRADO NO COMBATE A PRAGAS URBANAS ENGLOBANDO: DESINSETIZAÇÃO, DESRATIZAÇÃO, DESCUPINIZAÇÃO E CUPINIZAÇÃO E DESALOJAMENTO E CONTROLE DE POMBOS, COMO TAMBÉM O COMBATE DE MOSQUITOS E AS SUAS LARVAS NOS ESPELHOS DE ÁGUA, FONTES, CAIXAS DE ESGOTOS E GALERIAS, EM TODAS AS ÁREAS INTERNAS E EXTERNAS NA CDC</v>
      </c>
      <c r="D128" s="13" t="str">
        <f>VLOOKUP(A128,[2]Contratos!A:E,5,0)</f>
        <v>GRUPO NILDO SANEAMENTO E CONSTRUÇÃO LTDA</v>
      </c>
      <c r="E128" s="14" t="str">
        <f>VLOOKUP(A128,[2]Contratos!A:F,6,0)</f>
        <v>03.284.595/0001-42</v>
      </c>
      <c r="F128" s="15" t="str">
        <f>VLOOKUP(A128,[2]Contratos!A:G,7,0)</f>
        <v>13/2020</v>
      </c>
      <c r="G128" s="15" t="str">
        <f>VLOOKUP(A128,[2]Contratos!A:H,8,0)</f>
        <v>3º ADITIVO AO CONTRATO 13/2020</v>
      </c>
      <c r="H128" s="16">
        <f>VLOOKUP(A128,[2]Contratos!A:K,11,0)</f>
        <v>45117</v>
      </c>
      <c r="I128" s="17" t="str">
        <f>VLOOKUP(A128,[2]Contratos!A:L,12,0)</f>
        <v>Lei nº 13.303/2016
PE 02/2020</v>
      </c>
      <c r="J128" s="16">
        <f>VLOOKUP(A128,[2]Contratos!A:M,13,0)</f>
        <v>45483</v>
      </c>
      <c r="K128" s="17">
        <f>VLOOKUP(A128,[2]Contratos!A:N,14,0)</f>
        <v>79200</v>
      </c>
      <c r="L128" s="17" t="str">
        <f>VLOOKUP(A128,[2]Contratos!A:O,15,0)</f>
        <v>ENCERRADO</v>
      </c>
    </row>
    <row r="129" spans="1:12" ht="30" x14ac:dyDescent="0.25">
      <c r="A129" s="11">
        <v>5140</v>
      </c>
      <c r="B129" s="12" t="str">
        <f>VLOOKUP(A129,[2]Contratos!A:B,2,0)</f>
        <v>50900.000360/2020-98 20191471</v>
      </c>
      <c r="C129" s="13" t="str">
        <f>VLOOKUP(A129,[2]Contratos!A:C,3,0)</f>
        <v>ELABORAÇÃO DE LAUDO DE AVALIAÇÃO E TESTE DE RECUPERABILIDADE DE ATIVOS (IMPAIRMENT) DOS BENS DA CDC</v>
      </c>
      <c r="D129" s="13" t="str">
        <f>VLOOKUP(A129,[2]Contratos!A:E,5,0)</f>
        <v>MFC AVALIAÇÃO E GESTÃO</v>
      </c>
      <c r="E129" s="14" t="str">
        <f>VLOOKUP(A129,[2]Contratos!A:F,6,0)</f>
        <v>11.908.707/0001-17</v>
      </c>
      <c r="F129" s="15" t="str">
        <f>VLOOKUP(A129,[2]Contratos!A:G,7,0)</f>
        <v>14/2020</v>
      </c>
      <c r="G129" s="15">
        <f>VLOOKUP(A129,[2]Contratos!A:H,8,0)</f>
        <v>0</v>
      </c>
      <c r="H129" s="16">
        <f>VLOOKUP(A129,[2]Contratos!A:K,11,0)</f>
        <v>43944</v>
      </c>
      <c r="I129" s="17" t="str">
        <f>VLOOKUP(A129,[2]Contratos!A:L,12,0)</f>
        <v>Lei nº 13.303/2016
PE 03/2020</v>
      </c>
      <c r="J129" s="16">
        <f>VLOOKUP(A129,[2]Contratos!A:M,13,0)</f>
        <v>44426</v>
      </c>
      <c r="K129" s="17">
        <f>VLOOKUP(A129,[2]Contratos!A:N,14,0)</f>
        <v>90000</v>
      </c>
      <c r="L129" s="17" t="str">
        <f>VLOOKUP(A129,[2]Contratos!A:O,15,0)</f>
        <v>ENCERRADO</v>
      </c>
    </row>
    <row r="130" spans="1:12" ht="30" x14ac:dyDescent="0.25">
      <c r="A130" s="11">
        <v>5141</v>
      </c>
      <c r="B130" s="12" t="str">
        <f>VLOOKUP(A130,[2]Contratos!A:B,2,0)</f>
        <v>50900.000360/2020-98 20191471</v>
      </c>
      <c r="C130" s="13" t="str">
        <f>VLOOKUP(A130,[2]Contratos!A:C,3,0)</f>
        <v>ELABORAÇÃO DE LAUDO DE AVALIAÇÃO E TESTE DE RECUPERABILIDADE DE ATIVOS (IMPAIRMENT) DOS BENS DA CDC</v>
      </c>
      <c r="D130" s="13" t="str">
        <f>VLOOKUP(A130,[2]Contratos!A:E,5,0)</f>
        <v>MFC AVALIAÇÃO E GESTÃO</v>
      </c>
      <c r="E130" s="14" t="str">
        <f>VLOOKUP(A130,[2]Contratos!A:F,6,0)</f>
        <v>11.908.707/0001-17</v>
      </c>
      <c r="F130" s="15" t="str">
        <f>VLOOKUP(A130,[2]Contratos!A:G,7,0)</f>
        <v>14/2020</v>
      </c>
      <c r="G130" s="15" t="str">
        <f>VLOOKUP(A130,[2]Contratos!A:H,8,0)</f>
        <v>1º ADITOVO AO CONTRATO 14/2020</v>
      </c>
      <c r="H130" s="16">
        <f>VLOOKUP(A130,[2]Contratos!A:K,11,0)</f>
        <v>44376</v>
      </c>
      <c r="I130" s="17" t="str">
        <f>VLOOKUP(A130,[2]Contratos!A:L,12,0)</f>
        <v>Lei nº 13.303/2016
PE 03/2020</v>
      </c>
      <c r="J130" s="16">
        <f>VLOOKUP(A130,[2]Contratos!A:M,13,0)</f>
        <v>44791</v>
      </c>
      <c r="K130" s="17">
        <f>VLOOKUP(A130,[2]Contratos!A:N,14,0)</f>
        <v>85500</v>
      </c>
      <c r="L130" s="17" t="str">
        <f>VLOOKUP(A130,[2]Contratos!A:O,15,0)</f>
        <v>ENCERRADO</v>
      </c>
    </row>
    <row r="131" spans="1:12" ht="30" x14ac:dyDescent="0.25">
      <c r="A131" s="11">
        <v>5142</v>
      </c>
      <c r="B131" s="12" t="str">
        <f>VLOOKUP(A131,[2]Contratos!A:B,2,0)</f>
        <v>50900.000360/2020-98 20191471</v>
      </c>
      <c r="C131" s="13" t="str">
        <f>VLOOKUP(A131,[2]Contratos!A:C,3,0)</f>
        <v>ELABORAÇÃO DE LAUDO DE AVALIAÇÃO E TESTE DE RECUPERABILIDADE DE ATIVOS (IMPAIRMENT) DOS BENS DA CDC</v>
      </c>
      <c r="D131" s="13" t="str">
        <f>VLOOKUP(A131,[2]Contratos!A:E,5,0)</f>
        <v>MFC AVALIAÇÃO E GESTÃO</v>
      </c>
      <c r="E131" s="14" t="str">
        <f>VLOOKUP(A131,[2]Contratos!A:F,6,0)</f>
        <v>11.908.707/0001-17</v>
      </c>
      <c r="F131" s="15" t="str">
        <f>VLOOKUP(A131,[2]Contratos!A:G,7,0)</f>
        <v>14/2020</v>
      </c>
      <c r="G131" s="15" t="str">
        <f>VLOOKUP(A131,[2]Contratos!A:H,8,0)</f>
        <v>2º ADITOVO AO CONTRATO 14/2020</v>
      </c>
      <c r="H131" s="16">
        <f>VLOOKUP(A131,[2]Contratos!A:K,11,0)</f>
        <v>44790</v>
      </c>
      <c r="I131" s="17" t="str">
        <f>VLOOKUP(A131,[2]Contratos!A:L,12,0)</f>
        <v>Lei nº 13.303/2016
PE 03/2020</v>
      </c>
      <c r="J131" s="16">
        <f>VLOOKUP(A131,[2]Contratos!A:M,13,0)</f>
        <v>45156</v>
      </c>
      <c r="K131" s="17">
        <f>VLOOKUP(A131,[2]Contratos!A:N,14,0)</f>
        <v>73325.5</v>
      </c>
      <c r="L131" s="17" t="str">
        <f>VLOOKUP(A131,[2]Contratos!A:O,15,0)</f>
        <v>ENCERRADO</v>
      </c>
    </row>
    <row r="132" spans="1:12" ht="99.75" customHeight="1" x14ac:dyDescent="0.25">
      <c r="A132" s="11">
        <v>5150</v>
      </c>
      <c r="B132" s="12" t="str">
        <f>VLOOKUP(A132,[2]Contratos!A:B,2,0)</f>
        <v>50900.000055/2020-04</v>
      </c>
      <c r="C132" s="13" t="str">
        <f>VLOOKUP(A132,[2]Contratos!A:C,3,0)</f>
        <v>CESSÃO ONEROSA DE USO DE BEM IMÓVEL, COM ÁREA TOTAL DE 11.963 M² (ONZE MIL, NOVECENTOS E SESSENTA E TRÊS METROS QUADRADOS), PARA FINS DE INSTALAÇÃO DE INDÚSTRIA E BENEFICIAMENTO DE PESCADOS, EM ÁREA NÃO OPERACIONAL PORTUÁRIA LOCALIZADA NO PORTO ORGANIZADO DO MUCURIPE/CE.</v>
      </c>
      <c r="D132" s="13" t="str">
        <f>VLOOKUP(A132,[2]Contratos!A:E,5,0)</f>
        <v>COMPEX INDUSTRIA E COMERCIO DE PESCA E EXPORTAÇÃO LTDA</v>
      </c>
      <c r="E132" s="14" t="str">
        <f>VLOOKUP(A132,[2]Contratos!A:F,6,0)</f>
        <v>00.614.878/00001-17</v>
      </c>
      <c r="F132" s="15" t="str">
        <f>VLOOKUP(A132,[2]Contratos!A:G,7,0)</f>
        <v>15/2020</v>
      </c>
      <c r="G132" s="15">
        <f>VLOOKUP(A132,[2]Contratos!A:H,8,0)</f>
        <v>0</v>
      </c>
      <c r="H132" s="16">
        <f>VLOOKUP(A132,[2]Contratos!A:K,11,0)</f>
        <v>43937</v>
      </c>
      <c r="I132" s="17" t="str">
        <f>VLOOKUP(A132,[2]Contratos!A:L,12,0)</f>
        <v xml:space="preserve">Lei 13.303/2016 DISPENSA DE LICITAÇÃO - EMERGENCIAL </v>
      </c>
      <c r="J132" s="16">
        <f>VLOOKUP(A132,[2]Contratos!A:M,13,0)</f>
        <v>51241</v>
      </c>
      <c r="K132" s="17">
        <f>VLOOKUP(A132,[2]Contratos!A:N,14,0)</f>
        <v>3403400</v>
      </c>
      <c r="L132" s="17" t="str">
        <f>VLOOKUP(A132,[2]Contratos!A:O,15,0)</f>
        <v>EM EXECUÇÃO</v>
      </c>
    </row>
    <row r="133" spans="1:12" ht="99.75" customHeight="1" x14ac:dyDescent="0.25">
      <c r="A133" s="11">
        <v>5151</v>
      </c>
      <c r="B133" s="12" t="str">
        <f>VLOOKUP(A133,[2]Contratos!A:B,2,0)</f>
        <v>50900.000055/2020-04</v>
      </c>
      <c r="C133" s="13" t="str">
        <f>VLOOKUP(A133,[2]Contratos!A:C,3,0)</f>
        <v>CESSÃO ONEROSA DE USO DE BEM IMÓVEL, COM ÁREA TOTAL DE 11.963 M² (ONZE MIL, NOVECENTOS E SESSENTA E TRÊS METROS QUADRADOS), PARA FINS DE INSTALAÇÃO DE INDÚSTRIA E BENEFICIAMENTO DE PESCADOS, EM ÁREA NÃO OPERACIONAL PORTUÁRIA LOCALIZADA NO PORTO ORGANIZADO DO MUCURIPE/CE.</v>
      </c>
      <c r="D133" s="13" t="str">
        <f>VLOOKUP(A133,[2]Contratos!A:E,5,0)</f>
        <v>COMPEX INDUSTRIA E COMERCIO DE PESCA E EXPORTAÇÃO LTDA</v>
      </c>
      <c r="E133" s="14" t="str">
        <f>VLOOKUP(A133,[2]Contratos!A:F,6,0)</f>
        <v>00.614.878/00001-17</v>
      </c>
      <c r="F133" s="15" t="str">
        <f>VLOOKUP(A133,[2]Contratos!A:G,7,0)</f>
        <v>15/2020</v>
      </c>
      <c r="G133" s="15" t="str">
        <f>VLOOKUP(A133,[2]Contratos!A:H,8,0)</f>
        <v>1º ADITOVO AO CONTRATO 15/2020</v>
      </c>
      <c r="H133" s="16">
        <f>VLOOKUP(A133,[2]Contratos!A:K,11,0)</f>
        <v>44608</v>
      </c>
      <c r="I133" s="17" t="str">
        <f>VLOOKUP(A133,[2]Contratos!A:L,12,0)</f>
        <v xml:space="preserve">Lei 13.303/2016 DISPENSA DE LICITAÇÃO - EMERGENCIAL </v>
      </c>
      <c r="J133" s="16">
        <f>VLOOKUP(A133,[2]Contratos!A:M,13,0)</f>
        <v>51241</v>
      </c>
      <c r="K133" s="17">
        <f>VLOOKUP(A133,[2]Contratos!A:N,14,0)</f>
        <v>3403400</v>
      </c>
      <c r="L133" s="17" t="str">
        <f>VLOOKUP(A133,[2]Contratos!A:O,15,0)</f>
        <v>EM EXECUÇÃO</v>
      </c>
    </row>
    <row r="134" spans="1:12" ht="75.75" customHeight="1" x14ac:dyDescent="0.25">
      <c r="A134" s="11">
        <v>5160</v>
      </c>
      <c r="B134" s="12">
        <f>VLOOKUP(A134,[2]Contratos!A:B,2,0)</f>
        <v>20200307</v>
      </c>
      <c r="C134" s="13" t="str">
        <f>VLOOKUP(A134,[2]Contratos!A:C,3,0)</f>
        <v>CONTRATAÇÃO EMERGENCIAL DE EMPRESA ESPECIALIZADA NA PRESTAÇÃO DE SERVIÇOS CONTINUADOS DE COLETA, TRATAMENTO E TRANSPORTE, COM DESTINAÇÃO FINAL DE RESÍDUOS DA COMPANHIA DOCAS DO CEARÁ</v>
      </c>
      <c r="D134" s="13" t="str">
        <f>VLOOKUP(A134,[2]Contratos!A:E,5,0)</f>
        <v>QUALITY MEDICINA E ENGENHARIA DO TRABALHO LTDA - EPP</v>
      </c>
      <c r="E134" s="14" t="str">
        <f>VLOOKUP(A134,[2]Contratos!A:F,6,0)</f>
        <v>15.358.555/0001-87</v>
      </c>
      <c r="F134" s="15" t="str">
        <f>VLOOKUP(A134,[2]Contratos!A:G,7,0)</f>
        <v>16/2020</v>
      </c>
      <c r="G134" s="15">
        <f>VLOOKUP(A134,[2]Contratos!A:H,8,0)</f>
        <v>0</v>
      </c>
      <c r="H134" s="16">
        <f>VLOOKUP(A134,[2]Contratos!A:K,11,0)</f>
        <v>43938</v>
      </c>
      <c r="I134" s="17" t="str">
        <f>VLOOKUP(A134,[2]Contratos!A:L,12,0)</f>
        <v xml:space="preserve">Lei 13.303/2016 DISPENSA DE LICITAÇÃO - EMERGENCIAL </v>
      </c>
      <c r="J134" s="16">
        <f>VLOOKUP(A134,[2]Contratos!A:M,13,0)</f>
        <v>43936</v>
      </c>
      <c r="K134" s="17">
        <f>VLOOKUP(A134,[2]Contratos!A:N,14,0)</f>
        <v>19971.78</v>
      </c>
      <c r="L134" s="17" t="str">
        <f>VLOOKUP(A134,[2]Contratos!A:O,15,0)</f>
        <v>ENCERRADO</v>
      </c>
    </row>
    <row r="135" spans="1:12" ht="45" x14ac:dyDescent="0.25">
      <c r="A135" s="11">
        <v>5170</v>
      </c>
      <c r="B135" s="12" t="str">
        <f>VLOOKUP(A135,[2]Contratos!A:B,2,0)</f>
        <v xml:space="preserve">50900.000623/2020-69 </v>
      </c>
      <c r="C135" s="13" t="str">
        <f>VLOOKUP(A135,[2]Contratos!A:C,3,0)</f>
        <v>SISTEMA BB PREGÃO ELETRÔNICO - LICITAÇÕES-E</v>
      </c>
      <c r="D135" s="13" t="str">
        <f>VLOOKUP(A135,[2]Contratos!A:E,5,0)</f>
        <v>BANCO DO BRASIL S/A</v>
      </c>
      <c r="E135" s="14" t="str">
        <f>VLOOKUP(A135,[2]Contratos!A:F,6,0)</f>
        <v>00.000.000/0001-91</v>
      </c>
      <c r="F135" s="15" t="str">
        <f>VLOOKUP(A135,[2]Contratos!A:G,7,0)</f>
        <v>17/2020</v>
      </c>
      <c r="G135" s="15">
        <f>VLOOKUP(A135,[2]Contratos!A:H,8,0)</f>
        <v>0</v>
      </c>
      <c r="H135" s="16">
        <f>VLOOKUP(A135,[2]Contratos!A:K,11,0)</f>
        <v>43944</v>
      </c>
      <c r="I135" s="17" t="str">
        <f>VLOOKUP(A135,[2]Contratos!A:L,12,0)</f>
        <v xml:space="preserve">Lei 13.303/2016 DISPENSA DE LICITAÇÃO - EMERGENCIAL </v>
      </c>
      <c r="J135" s="16">
        <f>VLOOKUP(A135,[2]Contratos!A:M,13,0)</f>
        <v>44308</v>
      </c>
      <c r="K135" s="17">
        <f>VLOOKUP(A135,[2]Contratos!A:N,14,0)</f>
        <v>5000</v>
      </c>
      <c r="L135" s="17" t="str">
        <f>VLOOKUP(A135,[2]Contratos!A:O,15,0)</f>
        <v>ENCERRADO</v>
      </c>
    </row>
    <row r="136" spans="1:12" ht="45" x14ac:dyDescent="0.25">
      <c r="A136" s="11">
        <v>5171</v>
      </c>
      <c r="B136" s="12" t="str">
        <f>VLOOKUP(A136,[2]Contratos!A:B,2,0)</f>
        <v>50900.000623/2020-69
20200242-1000</v>
      </c>
      <c r="C136" s="13" t="str">
        <f>VLOOKUP(A136,[2]Contratos!A:C,3,0)</f>
        <v>SISTEMA BB PREGÃO ELETRÔNICO - LICITAÇÕES-E</v>
      </c>
      <c r="D136" s="13" t="str">
        <f>VLOOKUP(A136,[2]Contratos!A:E,5,0)</f>
        <v>BANCO DO BRASIL S/A</v>
      </c>
      <c r="E136" s="14" t="str">
        <f>VLOOKUP(A136,[2]Contratos!A:F,6,0)</f>
        <v>00.000.000/0001-91</v>
      </c>
      <c r="F136" s="15" t="str">
        <f>VLOOKUP(A136,[2]Contratos!A:G,7,0)</f>
        <v>17/2020</v>
      </c>
      <c r="G136" s="15" t="str">
        <f>VLOOKUP(A136,[2]Contratos!A:H,8,0)</f>
        <v>1º ADITIVO AO CONTRATO
17/2020</v>
      </c>
      <c r="H136" s="16">
        <f>VLOOKUP(A136,[2]Contratos!A:K,11,0)</f>
        <v>44302</v>
      </c>
      <c r="I136" s="17" t="str">
        <f>VLOOKUP(A136,[2]Contratos!A:L,12,0)</f>
        <v xml:space="preserve">Lei 13.303/2016 DISPENSA DE LICITAÇÃO - EMERGENCIAL </v>
      </c>
      <c r="J136" s="16">
        <f>VLOOKUP(A136,[2]Contratos!A:M,13,0)</f>
        <v>44667</v>
      </c>
      <c r="K136" s="17">
        <f>VLOOKUP(A136,[2]Contratos!A:N,14,0)</f>
        <v>5000</v>
      </c>
      <c r="L136" s="17" t="str">
        <f>VLOOKUP(A136,[2]Contratos!A:O,15,0)</f>
        <v>ENCERRADO</v>
      </c>
    </row>
    <row r="137" spans="1:12" ht="30" x14ac:dyDescent="0.25">
      <c r="A137" s="11">
        <v>5180</v>
      </c>
      <c r="B137" s="12">
        <f>VLOOKUP(A137,[2]Contratos!A:B,2,0)</f>
        <v>20190135</v>
      </c>
      <c r="C137" s="13" t="str">
        <f>VLOOKUP(A137,[2]Contratos!A:C,3,0)</f>
        <v>CONTRATAÇÃO DE EMPRESA PARA FORNECIMENTO DE MATERIAL DE EXPEDIENTE REFERENTE AOS LOTES Nºs 09</v>
      </c>
      <c r="D137" s="13" t="str">
        <f>VLOOKUP(A137,[2]Contratos!A:E,5,0)</f>
        <v>E DE BRITO COMÉRCIO E SERVIÇOS LTDA</v>
      </c>
      <c r="E137" s="14" t="str">
        <f>VLOOKUP(A137,[2]Contratos!A:F,6,0)</f>
        <v>18.580.660/0001-54</v>
      </c>
      <c r="F137" s="15" t="str">
        <f>VLOOKUP(A137,[2]Contratos!A:G,7,0)</f>
        <v>18/2020</v>
      </c>
      <c r="G137" s="15">
        <f>VLOOKUP(A137,[2]Contratos!A:H,8,0)</f>
        <v>0</v>
      </c>
      <c r="H137" s="16">
        <f>VLOOKUP(A137,[2]Contratos!A:K,11,0)</f>
        <v>43963</v>
      </c>
      <c r="I137" s="17" t="str">
        <f>VLOOKUP(A137,[2]Contratos!A:L,12,0)</f>
        <v>Lei nº 13.303/2016
PE 11/2019</v>
      </c>
      <c r="J137" s="16">
        <f>VLOOKUP(A137,[2]Contratos!A:M,13,0)</f>
        <v>44434</v>
      </c>
      <c r="K137" s="17">
        <f>VLOOKUP(A137,[2]Contratos!A:N,14,0)</f>
        <v>7793.5</v>
      </c>
      <c r="L137" s="17" t="str">
        <f>VLOOKUP(A137,[2]Contratos!A:O,15,0)</f>
        <v>ENCERRADO</v>
      </c>
    </row>
    <row r="138" spans="1:12" ht="89.25" customHeight="1" x14ac:dyDescent="0.25">
      <c r="A138" s="11">
        <v>5190</v>
      </c>
      <c r="B138" s="12" t="str">
        <f>VLOOKUP(A138,[2]Contratos!A:B,2,0)</f>
        <v>20200373-1001</v>
      </c>
      <c r="C138" s="13" t="str">
        <f>VLOOKUP(A138,[2]Contratos!A:C,3,0)</f>
        <v>CONTRATAÇÃO, PELA VIA EMERGÊNCIAL, DE EMPRESA ESPECIALIZADA EM LOCAÇÃO DE SCANNER CAMINHÃO MÓVEL PARA INSPEÇÃO DE VEÍCULOS DE CARGA, COM A DISPONIBILIZAÇÃO DO SERVIÇO DE OPERAÇÃO DO EQUIPAMENTO EM REGIME DE DEDICAÇÃO EXCLUSIVA DE MÃO DE OBRA</v>
      </c>
      <c r="D138" s="13" t="str">
        <f>VLOOKUP(A138,[2]Contratos!A:E,5,0)</f>
        <v>NUCTECH DO BRASIL LTDA</v>
      </c>
      <c r="E138" s="14" t="str">
        <f>VLOOKUP(A138,[2]Contratos!A:F,6,0)</f>
        <v>19.892.624/0001-99</v>
      </c>
      <c r="F138" s="15" t="str">
        <f>VLOOKUP(A138,[2]Contratos!A:G,7,0)</f>
        <v>19/2020</v>
      </c>
      <c r="G138" s="15">
        <f>VLOOKUP(A138,[2]Contratos!A:H,8,0)</f>
        <v>0</v>
      </c>
      <c r="H138" s="16">
        <f>VLOOKUP(A138,[2]Contratos!A:K,11,0)</f>
        <v>43966</v>
      </c>
      <c r="I138" s="17" t="str">
        <f>VLOOKUP(A138,[2]Contratos!A:L,12,0)</f>
        <v xml:space="preserve">Lei 13.303/2016 DISPENSA DE LICITAÇÃO - EMERGENCIAL </v>
      </c>
      <c r="J138" s="16">
        <f>VLOOKUP(A138,[2]Contratos!A:M,13,0)</f>
        <v>44069</v>
      </c>
      <c r="K138" s="17">
        <f>VLOOKUP(A138,[2]Contratos!A:N,14,0)</f>
        <v>949684.09</v>
      </c>
      <c r="L138" s="17" t="str">
        <f>VLOOKUP(A138,[2]Contratos!A:O,15,0)</f>
        <v>ENCERRADO</v>
      </c>
    </row>
    <row r="139" spans="1:12" ht="89.25" customHeight="1" x14ac:dyDescent="0.25">
      <c r="A139" s="11">
        <v>5210</v>
      </c>
      <c r="B139" s="12" t="str">
        <f>VLOOKUP(A139,[2]Contratos!A:B,2,0)</f>
        <v>20200373-1001</v>
      </c>
      <c r="C139" s="13" t="str">
        <f>VLOOKUP(A139,[2]Contratos!A:C,3,0)</f>
        <v>CONTRATAÇÃO, PELA VIA EMERGÊNCIAL, DE EMPRESA ESPECIALIZADA EM LOCAÇÃO DE SCANNER CAMINHÃO MÓVEL PARA INSPEÇÃO DE VEÍCULOS DE CARGA, COM A DISPONIBILIZAÇÃO DO SERVIÇO DE OPERAÇÃO DO EQUIPAMENTO EM REGIME DE DEDICAÇÃO EXCLUSIVA DE MÃO DE OBRA</v>
      </c>
      <c r="D139" s="13" t="str">
        <f>VLOOKUP(A139,[2]Contratos!A:E,5,0)</f>
        <v>TRUST CONTROL - SEGURANCA EM TECNOLOGIA DA INFORMACAO LTDA</v>
      </c>
      <c r="E139" s="14" t="str">
        <f>VLOOKUP(A139,[2]Contratos!A:F,6,0)</f>
        <v>11.061.153/0001-65</v>
      </c>
      <c r="F139" s="15" t="str">
        <f>VLOOKUP(A139,[2]Contratos!A:G,7,0)</f>
        <v>21/2020</v>
      </c>
      <c r="G139" s="15">
        <f>VLOOKUP(A139,[2]Contratos!A:H,8,0)</f>
        <v>0</v>
      </c>
      <c r="H139" s="16">
        <f>VLOOKUP(A139,[2]Contratos!A:K,11,0)</f>
        <v>43992</v>
      </c>
      <c r="I139" s="17" t="str">
        <f>VLOOKUP(A139,[2]Contratos!A:L,12,0)</f>
        <v xml:space="preserve">Lei 13.303/2016 DISPENSA DE LICITAÇÃO - EMERGENCIAL </v>
      </c>
      <c r="J139" s="16">
        <f>VLOOKUP(A139,[2]Contratos!A:M,13,0)</f>
        <v>44176</v>
      </c>
      <c r="K139" s="17">
        <f>VLOOKUP(A139,[2]Contratos!A:N,14,0)</f>
        <v>69937.02</v>
      </c>
      <c r="L139" s="17" t="str">
        <f>VLOOKUP(A139,[2]Contratos!A:O,15,0)</f>
        <v>ENCERRADO</v>
      </c>
    </row>
    <row r="140" spans="1:12" ht="86.25" customHeight="1" x14ac:dyDescent="0.25">
      <c r="A140" s="11">
        <v>5210</v>
      </c>
      <c r="B140" s="12" t="str">
        <f>VLOOKUP(A140,[2]Contratos!A:B,2,0)</f>
        <v>20200373-1001</v>
      </c>
      <c r="C140" s="13" t="str">
        <f>VLOOKUP(A140,[2]Contratos!A:C,3,0)</f>
        <v>CONTRATAÇÃO, PELA VIA EMERGÊNCIAL, DE EMPRESA ESPECIALIZADA EM LOCAÇÃO DE SCANNER CAMINHÃO MÓVEL PARA INSPEÇÃO DE VEÍCULOS DE CARGA, COM A DISPONIBILIZAÇÃO DO SERVIÇO DE OPERAÇÃO DO EQUIPAMENTO EM REGIME DE DEDICAÇÃO EXCLUSIVA DE MÃO DE OBRA</v>
      </c>
      <c r="D140" s="13" t="str">
        <f>VLOOKUP(A140,[2]Contratos!A:E,5,0)</f>
        <v>TRUST CONTROL - SEGURANCA EM TECNOLOGIA DA INFORMACAO LTDA</v>
      </c>
      <c r="E140" s="14" t="str">
        <f>VLOOKUP(A140,[2]Contratos!A:F,6,0)</f>
        <v>11.061.153/0001-65</v>
      </c>
      <c r="F140" s="15" t="str">
        <f>VLOOKUP(A140,[2]Contratos!A:G,7,0)</f>
        <v>21/2020</v>
      </c>
      <c r="G140" s="15">
        <f>VLOOKUP(A140,[2]Contratos!A:H,8,0)</f>
        <v>0</v>
      </c>
      <c r="H140" s="16">
        <f>VLOOKUP(A140,[2]Contratos!A:K,11,0)</f>
        <v>43992</v>
      </c>
      <c r="I140" s="17" t="str">
        <f>VLOOKUP(A140,[2]Contratos!A:L,12,0)</f>
        <v xml:space="preserve">Lei 13.303/2016 DISPENSA DE LICITAÇÃO - EMERGENCIAL </v>
      </c>
      <c r="J140" s="16">
        <f>VLOOKUP(A140,[2]Contratos!A:M,13,0)</f>
        <v>44176</v>
      </c>
      <c r="K140" s="17">
        <f>VLOOKUP(A140,[2]Contratos!A:N,14,0)</f>
        <v>69937.02</v>
      </c>
      <c r="L140" s="17" t="str">
        <f>VLOOKUP(A140,[2]Contratos!A:O,15,0)</f>
        <v>ENCERRADO</v>
      </c>
    </row>
    <row r="141" spans="1:12" ht="45" x14ac:dyDescent="0.25">
      <c r="A141" s="11">
        <v>5220</v>
      </c>
      <c r="B141" s="12" t="str">
        <f>VLOOKUP(A141,[2]Contratos!A:B,2,0)</f>
        <v>50900.000075/2020-77  20200422-1000</v>
      </c>
      <c r="C141" s="13" t="str">
        <f>VLOOKUP(A141,[2]Contratos!A:C,3,0)</f>
        <v>PRESTAÇÃO DE SERVIÇOS DE COLETA, TRATAMENTO E TRANSPORTE, COM DESTINAÇÃO FINAL DE RESÍDUOS DA CDC</v>
      </c>
      <c r="D141" s="13" t="str">
        <f>VLOOKUP(A141,[2]Contratos!A:E,5,0)</f>
        <v xml:space="preserve">ECO +  SERVIÇOS AMBIENTAIS E IMOBILIÁRIA  LTDA </v>
      </c>
      <c r="E141" s="14" t="str">
        <f>VLOOKUP(A141,[2]Contratos!A:F,6,0)</f>
        <v>63.469.8811/0001-56</v>
      </c>
      <c r="F141" s="15" t="str">
        <f>VLOOKUP(A141,[2]Contratos!A:G,7,0)</f>
        <v>22/2020</v>
      </c>
      <c r="G141" s="15">
        <f>VLOOKUP(A141,[2]Contratos!A:H,8,0)</f>
        <v>0</v>
      </c>
      <c r="H141" s="16">
        <f>VLOOKUP(A141,[2]Contratos!A:K,11,0)</f>
        <v>43997</v>
      </c>
      <c r="I141" s="17" t="str">
        <f>VLOOKUP(A141,[2]Contratos!A:L,12,0)</f>
        <v xml:space="preserve">Lei 13.303/2016 DISPENSA DE LICITAÇÃO - EMERGENCIAL </v>
      </c>
      <c r="J141" s="16">
        <f>VLOOKUP(A141,[2]Contratos!A:M,13,0)</f>
        <v>44180</v>
      </c>
      <c r="K141" s="17">
        <f>VLOOKUP(A141,[2]Contratos!A:N,14,0)</f>
        <v>35392.639999999999</v>
      </c>
      <c r="L141" s="17" t="str">
        <f>VLOOKUP(A141,[2]Contratos!A:O,15,0)</f>
        <v>ENCERRADO</v>
      </c>
    </row>
    <row r="142" spans="1:12" ht="60" x14ac:dyDescent="0.25">
      <c r="A142" s="11">
        <v>5230</v>
      </c>
      <c r="B142" s="12" t="str">
        <f>VLOOKUP(A142,[2]Contratos!A:B,2,0)</f>
        <v xml:space="preserve">50900.000070/2020-44 </v>
      </c>
      <c r="C142" s="13" t="str">
        <f>VLOOKUP(A142,[2]Contratos!A:C,3,0)</f>
        <v>FORNECIMENTO DE “VALE-TRANSPORTE ELETRÔNICO – VTE – URBANO E METROPOLITANO (E,F,H,I,J,M,S)” PARA UTILIZAÇÃO NO SISTEMA DE TRANSPORTE COLETIVO URBANO E METROPOLITANO DE FORTALEZA/CE.</v>
      </c>
      <c r="D142" s="13" t="str">
        <f>VLOOKUP(A142,[2]Contratos!A:E,5,0)</f>
        <v>SINDIÔNIBUS</v>
      </c>
      <c r="E142" s="14" t="str">
        <f>VLOOKUP(A142,[2]Contratos!A:F,6,0)</f>
        <v>07.314.423/0001-14</v>
      </c>
      <c r="F142" s="15" t="str">
        <f>VLOOKUP(A142,[2]Contratos!A:G,7,0)</f>
        <v>23/2020</v>
      </c>
      <c r="G142" s="15">
        <f>VLOOKUP(A142,[2]Contratos!A:H,8,0)</f>
        <v>0</v>
      </c>
      <c r="H142" s="16">
        <f>VLOOKUP(A142,[2]Contratos!A:K,11,0)</f>
        <v>44005</v>
      </c>
      <c r="I142" s="17" t="str">
        <f>VLOOKUP(A142,[2]Contratos!A:L,12,0)</f>
        <v>Lei 13.303/2016 INEXIGIBILIDADE DE LICITAÇÃO</v>
      </c>
      <c r="J142" s="16">
        <f>VLOOKUP(A142,[2]Contratos!A:M,13,0)</f>
        <v>44369</v>
      </c>
      <c r="K142" s="17">
        <f>VLOOKUP(A142,[2]Contratos!A:N,14,0)</f>
        <v>31888.799999999999</v>
      </c>
      <c r="L142" s="17" t="str">
        <f>VLOOKUP(A142,[2]Contratos!A:O,15,0)</f>
        <v>ENCERRADO</v>
      </c>
    </row>
    <row r="143" spans="1:12" ht="86.25" customHeight="1" x14ac:dyDescent="0.25">
      <c r="A143" s="11">
        <v>5231</v>
      </c>
      <c r="B143" s="12" t="str">
        <f>VLOOKUP(A143,[2]Contratos!A:B,2,0)</f>
        <v>50900.000070/2020-44
20200116-1000</v>
      </c>
      <c r="C143" s="13" t="str">
        <f>VLOOKUP(A143,[2]Contratos!A:C,3,0)</f>
        <v>FORNECIMENTO DE “VALE-TRANSPORTE ELETRÔNICO – VTE – URBANO E METROPOLITANO (E,F,H,I,J,M,S)” PARA UTILIZAÇÃO NO SISTEMA DE TRANSPORTE COLETIVO URBANO E METROPOLITANO DE FORTALEZA/CE.</v>
      </c>
      <c r="D143" s="13" t="str">
        <f>VLOOKUP(A143,[2]Contratos!A:E,5,0)</f>
        <v>SINDIÔNIBUS</v>
      </c>
      <c r="E143" s="14" t="str">
        <f>VLOOKUP(A143,[2]Contratos!A:F,6,0)</f>
        <v>07.314.423/0001-14</v>
      </c>
      <c r="F143" s="15" t="str">
        <f>VLOOKUP(A143,[2]Contratos!A:G,7,0)</f>
        <v>23/2020</v>
      </c>
      <c r="G143" s="15" t="str">
        <f>VLOOKUP(A143,[2]Contratos!A:H,8,0)</f>
        <v>1º ADITIVO AO CONTRATO
23/2020</v>
      </c>
      <c r="H143" s="16">
        <f>VLOOKUP(A143,[2]Contratos!A:K,11,0)</f>
        <v>44316</v>
      </c>
      <c r="I143" s="17" t="str">
        <f>VLOOKUP(A143,[2]Contratos!A:L,12,0)</f>
        <v>Lei 13.303/2016 INEXIGIBILIDADE DE LICITAÇÃO</v>
      </c>
      <c r="J143" s="16">
        <f>VLOOKUP(A143,[2]Contratos!A:M,13,0)</f>
        <v>44734</v>
      </c>
      <c r="K143" s="17">
        <f>VLOOKUP(A143,[2]Contratos!A:N,14,0)</f>
        <v>20000</v>
      </c>
      <c r="L143" s="17" t="str">
        <f>VLOOKUP(A143,[2]Contratos!A:O,15,0)</f>
        <v>ENCERRADO</v>
      </c>
    </row>
    <row r="144" spans="1:12" ht="86.25" customHeight="1" x14ac:dyDescent="0.25">
      <c r="A144" s="11">
        <v>5232</v>
      </c>
      <c r="B144" s="12" t="str">
        <f>VLOOKUP(A144,[2]Contratos!A:B,2,0)</f>
        <v>50900.000070/2020-44
20200116-1000</v>
      </c>
      <c r="C144" s="13" t="str">
        <f>VLOOKUP(A144,[2]Contratos!A:C,3,0)</f>
        <v>FORNECIMENTO DE “VALE-TRANSPORTE ELETRÔNICO – VTE – URBANO E METROPOLITANO (E,F,H,I,J,M,S)” PARA UTILIZAÇÃO NO SISTEMA DE TRANSPORTE COLETIVO URBANO E METROPOLITANO DE FORTALEZA/CE.</v>
      </c>
      <c r="D144" s="13" t="str">
        <f>VLOOKUP(A144,[2]Contratos!A:E,5,0)</f>
        <v>SINDIÔNIBUS</v>
      </c>
      <c r="E144" s="14" t="str">
        <f>VLOOKUP(A144,[2]Contratos!A:F,6,0)</f>
        <v>07.314.423/0001-14</v>
      </c>
      <c r="F144" s="15" t="str">
        <f>VLOOKUP(A144,[2]Contratos!A:G,7,0)</f>
        <v>23/2020</v>
      </c>
      <c r="G144" s="15" t="str">
        <f>VLOOKUP(A144,[2]Contratos!A:H,8,0)</f>
        <v>2º ADITIVO AO CONTRATO
23/2020</v>
      </c>
      <c r="H144" s="16">
        <f>VLOOKUP(A144,[2]Contratos!A:K,11,0)</f>
        <v>44732</v>
      </c>
      <c r="I144" s="17" t="str">
        <f>VLOOKUP(A144,[2]Contratos!A:L,12,0)</f>
        <v>Lei 13.303/2016 INEXIGIBILIDADE DE LICITAÇÃO</v>
      </c>
      <c r="J144" s="16">
        <f>VLOOKUP(A144,[2]Contratos!A:M,13,0)</f>
        <v>45099</v>
      </c>
      <c r="K144" s="17">
        <f>VLOOKUP(A144,[2]Contratos!A:N,14,0)</f>
        <v>20000</v>
      </c>
      <c r="L144" s="17" t="str">
        <f>VLOOKUP(A144,[2]Contratos!A:O,15,0)</f>
        <v>ENCERRADO</v>
      </c>
    </row>
    <row r="145" spans="1:12" ht="45" x14ac:dyDescent="0.25">
      <c r="A145" s="11">
        <v>5240</v>
      </c>
      <c r="B145" s="12">
        <f>VLOOKUP(A145,[2]Contratos!A:B,2,0)</f>
        <v>20200169</v>
      </c>
      <c r="C145" s="13" t="str">
        <f>VLOOKUP(A145,[2]Contratos!A:C,3,0)</f>
        <v>PRESTAÇÃO DE SERVIÇOS DE CONFECÇÃO DE CHAVES E CARIMBOS, POR DEMANDA, PARA CDC</v>
      </c>
      <c r="D145" s="13" t="str">
        <f>VLOOKUP(A145,[2]Contratos!A:E,5,0)</f>
        <v>LUIS GUSTAVO DA SILVA MATOS ME</v>
      </c>
      <c r="E145" s="14" t="str">
        <f>VLOOKUP(A145,[2]Contratos!A:F,6,0)</f>
        <v>30.962.920/0001-51</v>
      </c>
      <c r="F145" s="15" t="str">
        <f>VLOOKUP(A145,[2]Contratos!A:G,7,0)</f>
        <v>24/2020</v>
      </c>
      <c r="G145" s="15">
        <f>VLOOKUP(A145,[2]Contratos!A:H,8,0)</f>
        <v>0</v>
      </c>
      <c r="H145" s="16">
        <f>VLOOKUP(A145,[2]Contratos!A:K,11,0)</f>
        <v>44019</v>
      </c>
      <c r="I145" s="17" t="str">
        <f>VLOOKUP(A145,[2]Contratos!A:L,12,0)</f>
        <v>Lei 13.303/2016 CONTRATAÇÃO DIRETA DISPENSA DE LICITAÇÃO</v>
      </c>
      <c r="J145" s="16">
        <f>VLOOKUP(A145,[2]Contratos!A:M,13,0)</f>
        <v>44397</v>
      </c>
      <c r="K145" s="17">
        <f>VLOOKUP(A145,[2]Contratos!A:N,14,0)</f>
        <v>8819</v>
      </c>
      <c r="L145" s="17" t="str">
        <f>VLOOKUP(A145,[2]Contratos!A:O,15,0)</f>
        <v>ENCERRADO</v>
      </c>
    </row>
    <row r="146" spans="1:12" ht="47.25" customHeight="1" x14ac:dyDescent="0.25">
      <c r="A146" s="11">
        <v>5250</v>
      </c>
      <c r="B146" s="12" t="str">
        <f>VLOOKUP(A146,[2]Contratos!A:B,2,0)</f>
        <v>20200173-1000</v>
      </c>
      <c r="C146" s="13" t="str">
        <f>VLOOKUP(A146,[2]Contratos!A:C,3,0)</f>
        <v>FORNECIMENTO E INSTALAÇÃO DE 600 METROS DE CERCA CONCERTINA NO MURO DE CONTORNO DO PORTO DE FORTALEZA</v>
      </c>
      <c r="D146" s="13" t="str">
        <f>VLOOKUP(A146,[2]Contratos!A:E,5,0)</f>
        <v>INCOMEL - INDÚSTRIA E COMÉRCIO DE MADEIRA E METAL LTDA – ME</v>
      </c>
      <c r="E146" s="14" t="str">
        <f>VLOOKUP(A146,[2]Contratos!A:F,6,0)</f>
        <v>35.071.323/0001-50</v>
      </c>
      <c r="F146" s="15" t="str">
        <f>VLOOKUP(A146,[2]Contratos!A:G,7,0)</f>
        <v>25/2020</v>
      </c>
      <c r="G146" s="15">
        <f>VLOOKUP(A146,[2]Contratos!A:H,8,0)</f>
        <v>0</v>
      </c>
      <c r="H146" s="16">
        <f>VLOOKUP(A146,[2]Contratos!A:K,11,0)</f>
        <v>44018</v>
      </c>
      <c r="I146" s="17" t="str">
        <f>VLOOKUP(A146,[2]Contratos!A:L,12,0)</f>
        <v>Lei 13.303/2016 CONTRATAÇÃO DIRETA DISPENSA DE LICITAÇÃO</v>
      </c>
      <c r="J146" s="16">
        <f>VLOOKUP(A146,[2]Contratos!A:M,13,0)</f>
        <v>44078</v>
      </c>
      <c r="K146" s="17">
        <f>VLOOKUP(A146,[2]Contratos!A:N,14,0)</f>
        <v>139617.60000000001</v>
      </c>
      <c r="L146" s="17" t="str">
        <f>VLOOKUP(A146,[2]Contratos!A:O,15,0)</f>
        <v>ENCERRADO</v>
      </c>
    </row>
    <row r="147" spans="1:12" ht="47.25" customHeight="1" x14ac:dyDescent="0.25">
      <c r="A147" s="11">
        <v>5260</v>
      </c>
      <c r="B147" s="12" t="str">
        <f>VLOOKUP(A147,[2]Contratos!A:B,2,0)</f>
        <v>20200476-1000</v>
      </c>
      <c r="C147" s="13" t="str">
        <f>VLOOKUP(A147,[2]Contratos!A:C,3,0)</f>
        <v>PRESTAÇÃO DE SERVIÇOS TÉCNICO CONTÁBIL, TRIBUTÁRIO E FISCAL, PARA AUXILIAR O SETOR CONTÁBIL - CDC</v>
      </c>
      <c r="D147" s="13" t="str">
        <f>VLOOKUP(A147,[2]Contratos!A:E,5,0)</f>
        <v>PRIORI SERVICOS E SOLUCÕES, CONTABILIDADE EIRELI – ME</v>
      </c>
      <c r="E147" s="14" t="str">
        <f>VLOOKUP(A147,[2]Contratos!A:F,6,0)</f>
        <v>11.385.969/0001-44</v>
      </c>
      <c r="F147" s="15" t="str">
        <f>VLOOKUP(A147,[2]Contratos!A:G,7,0)</f>
        <v>26/2020</v>
      </c>
      <c r="G147" s="15">
        <f>VLOOKUP(A147,[2]Contratos!A:H,8,0)</f>
        <v>0</v>
      </c>
      <c r="H147" s="16">
        <f>VLOOKUP(A147,[2]Contratos!A:K,11,0)</f>
        <v>44028</v>
      </c>
      <c r="I147" s="17" t="str">
        <f>VLOOKUP(A147,[2]Contratos!A:L,12,0)</f>
        <v>Lei 13.303/2016 CONTRATAÇÃO DIRETA DISPENSA DE LICITAÇÃO</v>
      </c>
      <c r="J147" s="16">
        <f>VLOOKUP(A147,[2]Contratos!A:M,13,0)</f>
        <v>44113</v>
      </c>
      <c r="K147" s="17">
        <f>VLOOKUP(A147,[2]Contratos!A:N,14,0)</f>
        <v>26151.37</v>
      </c>
      <c r="L147" s="17" t="str">
        <f>VLOOKUP(A147,[2]Contratos!A:O,15,0)</f>
        <v>ENCERRADO</v>
      </c>
    </row>
    <row r="148" spans="1:12" ht="45" x14ac:dyDescent="0.25">
      <c r="A148" s="11">
        <v>5270</v>
      </c>
      <c r="B148" s="12" t="str">
        <f>VLOOKUP(A148,[2]Contratos!A:B,2,0)</f>
        <v xml:space="preserve">50900.000215/2020-15 </v>
      </c>
      <c r="C148" s="13" t="str">
        <f>VLOOKUP(A148,[2]Contratos!A:C,3,0)</f>
        <v>CONTRATAÇÃO EMERGENCIAL DE SEGURO DE VIDA PARA DIRETORES, EMPREGADOS EFETIVOS E OCUPANTES DE FUNÇÕES COMISSIONADAS E DE GRATIFICAÇÕES TÉCNICAS DA CDC</v>
      </c>
      <c r="D148" s="13" t="str">
        <f>VLOOKUP(A148,[2]Contratos!A:E,5,0)</f>
        <v>MAPFRE VIDA S/A</v>
      </c>
      <c r="E148" s="14" t="str">
        <f>VLOOKUP(A148,[2]Contratos!A:F,6,0)</f>
        <v>54.484.753/0001-49</v>
      </c>
      <c r="F148" s="15" t="str">
        <f>VLOOKUP(A148,[2]Contratos!A:G,7,0)</f>
        <v>27/2020</v>
      </c>
      <c r="G148" s="15">
        <f>VLOOKUP(A148,[2]Contratos!A:H,8,0)</f>
        <v>0</v>
      </c>
      <c r="H148" s="16">
        <f>VLOOKUP(A148,[2]Contratos!A:K,11,0)</f>
        <v>44067</v>
      </c>
      <c r="I148" s="17" t="str">
        <f>VLOOKUP(A148,[2]Contratos!A:L,12,0)</f>
        <v>Lei 13.303/2016 CONTRATAÇÃO DIRETA DISPENSA DE LICITAÇÃO</v>
      </c>
      <c r="J148" s="16">
        <f>VLOOKUP(A148,[2]Contratos!A:M,13,0)</f>
        <v>44250</v>
      </c>
      <c r="K148" s="17">
        <f>VLOOKUP(A148,[2]Contratos!A:N,14,0)</f>
        <v>139617.60000000001</v>
      </c>
      <c r="L148" s="17" t="str">
        <f>VLOOKUP(A148,[2]Contratos!A:O,15,0)</f>
        <v>ENCERRADO</v>
      </c>
    </row>
    <row r="149" spans="1:12" ht="45" x14ac:dyDescent="0.25">
      <c r="A149" s="11">
        <v>5280</v>
      </c>
      <c r="B149" s="12" t="str">
        <f>VLOOKUP(A149,[2]Contratos!A:B,2,0)</f>
        <v>50900.000349/2020-28 20180111</v>
      </c>
      <c r="C149" s="13" t="str">
        <f>VLOOKUP(A149,[2]Contratos!A:C,3,0)</f>
        <v>SERVIÇOS DE ANÁLISE DA QUALIDADE DO AR EM AMBIENTES CLIMATIZADOS DE USO PÚBLICO E COLETIVO DO PORTO DE FORTALEZA – CE</v>
      </c>
      <c r="D149" s="13" t="str">
        <f>VLOOKUP(A149,[2]Contratos!A:E,5,0)</f>
        <v>AMBIENTALIS ANALISES DE AMBIENTES LTDA EPP</v>
      </c>
      <c r="E149" s="14" t="str">
        <f>VLOOKUP(A149,[2]Contratos!A:F,6,0)</f>
        <v>06.164.913/0001-20</v>
      </c>
      <c r="F149" s="15" t="str">
        <f>VLOOKUP(A149,[2]Contratos!A:G,7,0)</f>
        <v>28/2020</v>
      </c>
      <c r="G149" s="15">
        <f>VLOOKUP(A149,[2]Contratos!A:H,8,0)</f>
        <v>0</v>
      </c>
      <c r="H149" s="16">
        <f>VLOOKUP(A149,[2]Contratos!A:K,11,0)</f>
        <v>44060</v>
      </c>
      <c r="I149" s="17" t="str">
        <f>VLOOKUP(A149,[2]Contratos!A:L,12,0)</f>
        <v>Lei 13.303/2016 CONTRATAÇÃO DIRETA DISPENSA DE LICITAÇÃO</v>
      </c>
      <c r="J149" s="16">
        <f>VLOOKUP(A149,[2]Contratos!A:M,13,0)</f>
        <v>44455</v>
      </c>
      <c r="K149" s="17">
        <f>VLOOKUP(A149,[2]Contratos!A:N,14,0)</f>
        <v>16426</v>
      </c>
      <c r="L149" s="17" t="str">
        <f>VLOOKUP(A149,[2]Contratos!A:O,15,0)</f>
        <v>ENCERRADO</v>
      </c>
    </row>
    <row r="150" spans="1:12" ht="66.75" customHeight="1" x14ac:dyDescent="0.25">
      <c r="A150" s="11">
        <v>5290</v>
      </c>
      <c r="B150" s="12" t="str">
        <f>VLOOKUP(A150,[2]Contratos!A:B,2,0)</f>
        <v>50900.000281/2020-87</v>
      </c>
      <c r="C150" s="13" t="str">
        <f>VLOOKUP(A150,[2]Contratos!A:C,3,0)</f>
        <v>PRESTAÇÃO DE SERVIÇOS PARA ELABORAÇÃO DE LAUDO DE AVALIAÇÃO TÉCNICA DE SCANNER MÓVEL (MODELO FS6000) DE PROPRIEDADE DA CDC.</v>
      </c>
      <c r="D150" s="13" t="str">
        <f>VLOOKUP(A150,[2]Contratos!A:E,5,0)</f>
        <v>EVOLUTION ENGENHARIA E AVALIAÇÕES EIRELI</v>
      </c>
      <c r="E150" s="14" t="str">
        <f>VLOOKUP(A150,[2]Contratos!A:F,6,0)</f>
        <v>32.681.701/0001-20</v>
      </c>
      <c r="F150" s="15" t="str">
        <f>VLOOKUP(A150,[2]Contratos!A:G,7,0)</f>
        <v>29/2020</v>
      </c>
      <c r="G150" s="15">
        <f>VLOOKUP(A150,[2]Contratos!A:H,8,0)</f>
        <v>0</v>
      </c>
      <c r="H150" s="16">
        <f>VLOOKUP(A150,[2]Contratos!A:K,11,0)</f>
        <v>44078</v>
      </c>
      <c r="I150" s="17" t="str">
        <f>VLOOKUP(A150,[2]Contratos!A:L,12,0)</f>
        <v>Lei 13.303/2016 CONTRATAÇÃO DIRETA DISPENSA DE LICITAÇÃO</v>
      </c>
      <c r="J150" s="16">
        <f>VLOOKUP(A150,[2]Contratos!A:M,13,0)</f>
        <v>44181</v>
      </c>
      <c r="K150" s="17">
        <f>VLOOKUP(A150,[2]Contratos!A:N,14,0)</f>
        <v>35800</v>
      </c>
      <c r="L150" s="17" t="str">
        <f>VLOOKUP(A150,[2]Contratos!A:O,15,0)</f>
        <v>ENCERRADO</v>
      </c>
    </row>
    <row r="151" spans="1:12" ht="90" customHeight="1" x14ac:dyDescent="0.25">
      <c r="A151" s="11">
        <v>5300</v>
      </c>
      <c r="B151" s="12" t="str">
        <f>VLOOKUP(A151,[2]Contratos!A:B,2,0)</f>
        <v>50900.000333/2020-15 20200119</v>
      </c>
      <c r="C151" s="13" t="str">
        <f>VLOOKUP(A151,[2]Contratos!A:C,3,0)</f>
        <v>CONTRATAÇÃO DE EMPRESA ESPECIALIZADA EM LOCAÇÃO DE SCANNER CAMINHÃO MÓVEL PARA INSPEÇÃO DE VEÍCULOS DE CARGA, COM A DISPONIBILIZAÇÃO DO SERVIÇO DE OPERAÇÃO DO EQUIPAMENTO EM REGIME DE DEDICAÇÃO EXCLUSIVA DE MÃO DE OBRA, PARA A COMPANHIA DOCAS DO CEARÁ.</v>
      </c>
      <c r="D151" s="13" t="str">
        <f>VLOOKUP(A151,[2]Contratos!A:E,5,0)</f>
        <v>NUCTECH DO BRASIL LTDA</v>
      </c>
      <c r="E151" s="14" t="str">
        <f>VLOOKUP(A151,[2]Contratos!A:F,6,0)</f>
        <v>19.892.624/0001-99</v>
      </c>
      <c r="F151" s="15" t="str">
        <f>VLOOKUP(A151,[2]Contratos!A:G,7,0)</f>
        <v>30/2020</v>
      </c>
      <c r="G151" s="15">
        <f>VLOOKUP(A151,[2]Contratos!A:H,8,0)</f>
        <v>0</v>
      </c>
      <c r="H151" s="16">
        <f>VLOOKUP(A151,[2]Contratos!A:K,11,0)</f>
        <v>44068</v>
      </c>
      <c r="I151" s="17" t="str">
        <f>VLOOKUP(A151,[2]Contratos!A:L,12,0)</f>
        <v>Lei nº 13.303/2016
PE 012/2020</v>
      </c>
      <c r="J151" s="16">
        <f>VLOOKUP(A151,[2]Contratos!A:M,13,0)</f>
        <v>44434</v>
      </c>
      <c r="K151" s="17">
        <f>VLOOKUP(A151,[2]Contratos!A:N,14,0)</f>
        <v>3813205.14</v>
      </c>
      <c r="L151" s="17" t="str">
        <f>VLOOKUP(A151,[2]Contratos!A:O,15,0)</f>
        <v>ENCERRADO</v>
      </c>
    </row>
    <row r="152" spans="1:12" ht="80.25" customHeight="1" x14ac:dyDescent="0.25">
      <c r="A152" s="11">
        <v>5301</v>
      </c>
      <c r="B152" s="12" t="str">
        <f>VLOOKUP(A152,[2]Contratos!A:B,2,0)</f>
        <v>50900.000333/2020-15 20200119</v>
      </c>
      <c r="C152" s="13" t="str">
        <f>VLOOKUP(A152,[2]Contratos!A:C,3,0)</f>
        <v>CONTRATAÇÃO DE EMPRESA ESPECIALIZADA EM LOCAÇÃO DE SCANNER CAMINHÃO MÓVEL PARA INSPEÇÃO DE VEÍCULOS DE CARGA, COM A DISPONIBILIZAÇÃO DO SERVIÇO DE OPERAÇÃO DO EQUIPAMENTO EM REGIME DE DEDICAÇÃO EXCLUSIVA DE MÃO DE OBRA, PARA A COMPANHIA DOCAS DO CEARÁ.</v>
      </c>
      <c r="D152" s="13" t="str">
        <f>VLOOKUP(A152,[2]Contratos!A:E,5,0)</f>
        <v>NUCTECH DO BRASIL LTDA</v>
      </c>
      <c r="E152" s="14" t="str">
        <f>VLOOKUP(A152,[2]Contratos!A:F,6,0)</f>
        <v>19.892.624/0001-99</v>
      </c>
      <c r="F152" s="15" t="str">
        <f>VLOOKUP(A152,[2]Contratos!A:G,7,0)</f>
        <v>30/2020</v>
      </c>
      <c r="G152" s="15" t="str">
        <f>VLOOKUP(A152,[2]Contratos!A:H,8,0)</f>
        <v>1º ADITIVO AO CONTRATO 30/2020</v>
      </c>
      <c r="H152" s="16">
        <f>VLOOKUP(A152,[2]Contratos!A:K,11,0)</f>
        <v>44432</v>
      </c>
      <c r="I152" s="17" t="str">
        <f>VLOOKUP(A152,[2]Contratos!A:L,12,0)</f>
        <v>Lei nº 13.303/2016
PE 012/2020</v>
      </c>
      <c r="J152" s="16">
        <f>VLOOKUP(A152,[2]Contratos!A:M,13,0)</f>
        <v>44799</v>
      </c>
      <c r="K152" s="17">
        <f>VLOOKUP(A152,[2]Contratos!A:N,14,0)</f>
        <v>3813205.14</v>
      </c>
      <c r="L152" s="17" t="str">
        <f>VLOOKUP(A152,[2]Contratos!A:O,15,0)</f>
        <v>ENCERRADO</v>
      </c>
    </row>
    <row r="153" spans="1:12" ht="80.25" customHeight="1" x14ac:dyDescent="0.25">
      <c r="A153" s="11">
        <v>5302</v>
      </c>
      <c r="B153" s="12" t="str">
        <f>VLOOKUP(A153,[2]Contratos!A:B,2,0)</f>
        <v>50900.000333/2020-15 20200119</v>
      </c>
      <c r="C153" s="13" t="str">
        <f>VLOOKUP(A153,[2]Contratos!A:C,3,0)</f>
        <v>CONTRATAÇÃO DE EMPRESA ESPECIALIZADA EM LOCAÇÃO DE SCANNER CAMINHÃO MÓVEL PARA INSPEÇÃO DE VEÍCULOS DE CARGA, COM A DISPONIBILIZAÇÃO DO SERVIÇO DE OPERAÇÃO DO EQUIPAMENTO EM REGIME DE DEDICAÇÃO EXCLUSIVA DE MÃO DE OBRA, PARA A COMPANHIA DOCAS DO CEARÁ.</v>
      </c>
      <c r="D153" s="13" t="str">
        <f>VLOOKUP(A153,[2]Contratos!A:E,5,0)</f>
        <v>NUCTECH DO BRASIL LTDA</v>
      </c>
      <c r="E153" s="14" t="str">
        <f>VLOOKUP(A153,[2]Contratos!A:F,6,0)</f>
        <v>19.892.624/0001-99</v>
      </c>
      <c r="F153" s="15" t="str">
        <f>VLOOKUP(A153,[2]Contratos!A:G,7,0)</f>
        <v>30/2020</v>
      </c>
      <c r="G153" s="15" t="str">
        <f>VLOOKUP(A153,[2]Contratos!A:H,8,0)</f>
        <v>2º ADITIVO AO CONTRATO 30/2020</v>
      </c>
      <c r="H153" s="16">
        <f>VLOOKUP(A153,[2]Contratos!A:K,11,0)</f>
        <v>44771</v>
      </c>
      <c r="I153" s="17" t="str">
        <f>VLOOKUP(A153,[2]Contratos!A:L,12,0)</f>
        <v>Lei nº 13.303/2016
PE 012/2020</v>
      </c>
      <c r="J153" s="16">
        <f>VLOOKUP(A153,[2]Contratos!A:M,13,0)</f>
        <v>45164</v>
      </c>
      <c r="K153" s="17">
        <f>VLOOKUP(A153,[2]Contratos!A:N,14,0)</f>
        <v>4044860.02</v>
      </c>
      <c r="L153" s="17" t="str">
        <f>VLOOKUP(A153,[2]Contratos!A:O,15,0)</f>
        <v>ENCERRADO</v>
      </c>
    </row>
    <row r="154" spans="1:12" ht="80.25" customHeight="1" x14ac:dyDescent="0.25">
      <c r="A154" s="11">
        <v>5303</v>
      </c>
      <c r="B154" s="12" t="str">
        <f>VLOOKUP(A154,[2]Contratos!A:B,2,0)</f>
        <v>50900.000333/2020-15 20200119</v>
      </c>
      <c r="C154" s="13" t="str">
        <f>VLOOKUP(A154,[2]Contratos!A:C,3,0)</f>
        <v>CONTRATAÇÃO DE EMPRESA ESPECIALIZADA EM LOCAÇÃO DE SCANNER CAMINHÃO MÓVEL PARA INSPEÇÃO DE VEÍCULOS DE CARGA, COM A DISPONIBILIZAÇÃO DO SERVIÇO DE OPERAÇÃO DO EQUIPAMENTO EM REGIME DE DEDICAÇÃO EXCLUSIVA DE MÃO DE OBRA, PARA A COMPANHIA DOCAS DO CEARÁ.</v>
      </c>
      <c r="D154" s="13" t="str">
        <f>VLOOKUP(A154,[2]Contratos!A:E,5,0)</f>
        <v>NUCTECH DO BRASIL LTDA</v>
      </c>
      <c r="E154" s="14" t="str">
        <f>VLOOKUP(A154,[2]Contratos!A:F,6,0)</f>
        <v>19.892.624/0001-99</v>
      </c>
      <c r="F154" s="15" t="str">
        <f>VLOOKUP(A154,[2]Contratos!A:G,7,0)</f>
        <v>30/2020</v>
      </c>
      <c r="G154" s="15" t="str">
        <f>VLOOKUP(A154,[2]Contratos!A:H,8,0)</f>
        <v>3º ADITIVO AO CONTRATO 30/2020</v>
      </c>
      <c r="H154" s="16">
        <f>VLOOKUP(A154,[2]Contratos!A:K,11,0)</f>
        <v>45163</v>
      </c>
      <c r="I154" s="17" t="str">
        <f>VLOOKUP(A154,[2]Contratos!A:L,12,0)</f>
        <v>Lei nº 13.303/2016
PE 012/2020</v>
      </c>
      <c r="J154" s="16">
        <f>VLOOKUP(A154,[2]Contratos!A:M,13,0)</f>
        <v>45530</v>
      </c>
      <c r="K154" s="17">
        <f>VLOOKUP(A154,[2]Contratos!A:N,14,0)</f>
        <v>3457815.06</v>
      </c>
      <c r="L154" s="17" t="str">
        <f>VLOOKUP(A154,[2]Contratos!A:O,15,0)</f>
        <v>ENCERRADO</v>
      </c>
    </row>
    <row r="155" spans="1:12" ht="45" x14ac:dyDescent="0.25">
      <c r="A155" s="11">
        <v>5310</v>
      </c>
      <c r="B155" s="12" t="str">
        <f>VLOOKUP(A155,[2]Contratos!A:B,2,0)</f>
        <v>50900.000411/2020-81 20200464</v>
      </c>
      <c r="C155" s="13" t="str">
        <f>VLOOKUP(A155,[2]Contratos!A:C,3,0)</f>
        <v>SERVIÇOS PARA ELABORAÇÃO DE CÁLCULOS JUDICIAIS TRABALHISTAS À COMPANHIA DOCAS DO CEARÁ</v>
      </c>
      <c r="D155" s="13" t="str">
        <f>VLOOKUP(A155,[2]Contratos!A:E,5,0)</f>
        <v>PLM - AUDITORIA E CONSULTORIA LTDA</v>
      </c>
      <c r="E155" s="14" t="str">
        <f>VLOOKUP(A155,[2]Contratos!A:F,6,0)</f>
        <v>32.681.701/0001-20</v>
      </c>
      <c r="F155" s="15" t="str">
        <f>VLOOKUP(A155,[2]Contratos!A:G,7,0)</f>
        <v>31/2020</v>
      </c>
      <c r="G155" s="15">
        <f>VLOOKUP(A155,[2]Contratos!A:H,8,0)</f>
        <v>0</v>
      </c>
      <c r="H155" s="16">
        <f>VLOOKUP(A155,[2]Contratos!A:K,11,0)</f>
        <v>44074</v>
      </c>
      <c r="I155" s="17" t="str">
        <f>VLOOKUP(A155,[2]Contratos!A:L,12,0)</f>
        <v>Lei 13.303/2016 CONTRATAÇÃO DIRETA DISPENSA DE LICITAÇÃO</v>
      </c>
      <c r="J155" s="16">
        <f>VLOOKUP(A155,[2]Contratos!A:M,13,0)</f>
        <v>44441</v>
      </c>
      <c r="K155" s="17">
        <f>VLOOKUP(A155,[2]Contratos!A:N,14,0)</f>
        <v>1620</v>
      </c>
      <c r="L155" s="17" t="str">
        <f>VLOOKUP(A155,[2]Contratos!A:O,15,0)</f>
        <v>ENCERRADO</v>
      </c>
    </row>
    <row r="156" spans="1:12" ht="45" x14ac:dyDescent="0.25">
      <c r="A156" s="11">
        <v>5320</v>
      </c>
      <c r="B156" s="12" t="str">
        <f>VLOOKUP(A156,[2]Contratos!A:B,2,0)</f>
        <v>50900.000591/2020-00 20190218</v>
      </c>
      <c r="C156" s="13" t="str">
        <f>VLOOKUP(A156,[2]Contratos!A:C,3,0)</f>
        <v>CONTRATAÇÃO DE SEGURO DE VIDA PARA DIRETORES, EMPREGADOS EFETIVOS E OCUPANTES DE FUNÇÕES COMISSIONADAS E DE GRATIFICAÇÕES TÉCNICAS DA CDC</v>
      </c>
      <c r="D156" s="13" t="str">
        <f>VLOOKUP(A156,[2]Contratos!A:E,5,0)</f>
        <v>SEGUROS SURA S.A</v>
      </c>
      <c r="E156" s="14" t="str">
        <f>VLOOKUP(A156,[2]Contratos!A:F,6,0)</f>
        <v>33.065.699/0001-27</v>
      </c>
      <c r="F156" s="15" t="str">
        <f>VLOOKUP(A156,[2]Contratos!A:G,7,0)</f>
        <v>32/2020</v>
      </c>
      <c r="G156" s="15">
        <f>VLOOKUP(A156,[2]Contratos!A:H,8,0)</f>
        <v>0</v>
      </c>
      <c r="H156" s="16">
        <f>VLOOKUP(A156,[2]Contratos!A:K,11,0)</f>
        <v>44106</v>
      </c>
      <c r="I156" s="17" t="str">
        <f>VLOOKUP(A156,[2]Contratos!A:L,12,0)</f>
        <v>Lei nº 13.303/2016
PE 13/2020</v>
      </c>
      <c r="J156" s="16">
        <f>VLOOKUP(A156,[2]Contratos!A:M,13,0)</f>
        <v>44500</v>
      </c>
      <c r="K156" s="17">
        <f>VLOOKUP(A156,[2]Contratos!A:N,14,0)</f>
        <v>106514.76</v>
      </c>
      <c r="L156" s="17" t="str">
        <f>VLOOKUP(A156,[2]Contratos!A:O,15,0)</f>
        <v>ENCERRADO</v>
      </c>
    </row>
    <row r="157" spans="1:12" ht="45" x14ac:dyDescent="0.25">
      <c r="A157" s="11">
        <v>5321</v>
      </c>
      <c r="B157" s="12" t="str">
        <f>VLOOKUP(A157,[2]Contratos!A:B,2,0)</f>
        <v>50900.000591/2020-00
20190218</v>
      </c>
      <c r="C157" s="13" t="str">
        <f>VLOOKUP(A157,[2]Contratos!A:C,3,0)</f>
        <v>CONTRATAÇÃO DE SEGURO DE VIDA PARA DIRETORES, EMPREGADOS EFETIVOS E OCUPANTES DE FUNÇÕES COMISSIONADAS E DE GRATIFICAÇÕES TÉCNICAS DA CDC</v>
      </c>
      <c r="D157" s="13" t="str">
        <f>VLOOKUP(A157,[2]Contratos!A:E,5,0)</f>
        <v>SEGUROS SURA S.A</v>
      </c>
      <c r="E157" s="14" t="str">
        <f>VLOOKUP(A157,[2]Contratos!A:F,6,0)</f>
        <v>33.065.699/0001-27</v>
      </c>
      <c r="F157" s="15" t="str">
        <f>VLOOKUP(A157,[2]Contratos!A:G,7,0)</f>
        <v>32/2020</v>
      </c>
      <c r="G157" s="15" t="str">
        <f>VLOOKUP(A157,[2]Contratos!A:H,8,0)</f>
        <v>1º ADITIVO AO CONTRATO
032/2020</v>
      </c>
      <c r="H157" s="16">
        <f>VLOOKUP(A157,[2]Contratos!A:K,11,0)</f>
        <v>44410</v>
      </c>
      <c r="I157" s="17" t="str">
        <f>VLOOKUP(A157,[2]Contratos!A:L,12,0)</f>
        <v>Lei nº 13.303/2016
PE 13/2020</v>
      </c>
      <c r="J157" s="16">
        <f>VLOOKUP(A157,[2]Contratos!A:M,13,0)</f>
        <v>44500</v>
      </c>
      <c r="K157" s="17">
        <f>VLOOKUP(A157,[2]Contratos!A:N,14,0)</f>
        <v>109062.96</v>
      </c>
      <c r="L157" s="17" t="str">
        <f>VLOOKUP(A157,[2]Contratos!A:O,15,0)</f>
        <v>ENCERRADO</v>
      </c>
    </row>
    <row r="158" spans="1:12" ht="45" x14ac:dyDescent="0.25">
      <c r="A158" s="11">
        <v>5322</v>
      </c>
      <c r="B158" s="12" t="str">
        <f>VLOOKUP(A158,[2]Contratos!A:B,2,0)</f>
        <v>50900.000591/2020-00
20190218</v>
      </c>
      <c r="C158" s="13" t="str">
        <f>VLOOKUP(A158,[2]Contratos!A:C,3,0)</f>
        <v>CONTRATAÇÃO DE SEGURO DE VIDA PARA DIRETORES, EMPREGADOS EFETIVOS E OCUPANTES DE FUNÇÕES COMISSIONADAS E DE GRATIFICAÇÕES TÉCNICAS DA CDC</v>
      </c>
      <c r="D158" s="13" t="str">
        <f>VLOOKUP(A158,[2]Contratos!A:E,5,0)</f>
        <v>SEGUROS SURA S.A</v>
      </c>
      <c r="E158" s="14" t="str">
        <f>VLOOKUP(A158,[2]Contratos!A:F,6,0)</f>
        <v>33.065.699/0001-27</v>
      </c>
      <c r="F158" s="15" t="str">
        <f>VLOOKUP(A158,[2]Contratos!A:G,7,0)</f>
        <v>32/2020</v>
      </c>
      <c r="G158" s="15" t="str">
        <f>VLOOKUP(A158,[2]Contratos!A:H,8,0)</f>
        <v>2º ADITIVO AO CONTRATO
032/2020</v>
      </c>
      <c r="H158" s="16">
        <f>VLOOKUP(A158,[2]Contratos!A:K,11,0)</f>
        <v>44484</v>
      </c>
      <c r="I158" s="17" t="str">
        <f>VLOOKUP(A158,[2]Contratos!A:L,12,0)</f>
        <v>Lei nº 13.303/2016
PE 13/2020</v>
      </c>
      <c r="J158" s="16">
        <f>VLOOKUP(A158,[2]Contratos!A:M,13,0)</f>
        <v>44865</v>
      </c>
      <c r="K158" s="17">
        <f>VLOOKUP(A158,[2]Contratos!A:N,14,0)</f>
        <v>109062.96</v>
      </c>
      <c r="L158" s="17" t="str">
        <f>VLOOKUP(A158,[2]Contratos!A:O,15,0)</f>
        <v>ENCERRADO</v>
      </c>
    </row>
    <row r="159" spans="1:12" ht="45" x14ac:dyDescent="0.25">
      <c r="A159" s="11">
        <v>5323</v>
      </c>
      <c r="B159" s="12" t="str">
        <f>VLOOKUP(A159,[2]Contratos!A:B,2,0)</f>
        <v>50900.000591/2020-00
20190218</v>
      </c>
      <c r="C159" s="13" t="str">
        <f>VLOOKUP(A159,[2]Contratos!A:C,3,0)</f>
        <v>CONTRATAÇÃO DE SEGURO DE VIDA PARA DIRETORES, EMPREGADOS EFETIVOS E OCUPANTES DE FUNÇÕES COMISSIONADAS E DE GRATIFICAÇÕES TÉCNICAS DA CDC</v>
      </c>
      <c r="D159" s="13" t="str">
        <f>VLOOKUP(A159,[2]Contratos!A:E,5,0)</f>
        <v>SEGUROS SURA S.A</v>
      </c>
      <c r="E159" s="14" t="str">
        <f>VLOOKUP(A159,[2]Contratos!A:F,6,0)</f>
        <v>33.065.699/0001-27</v>
      </c>
      <c r="F159" s="15" t="str">
        <f>VLOOKUP(A159,[2]Contratos!A:G,7,0)</f>
        <v>32/2020</v>
      </c>
      <c r="G159" s="15" t="str">
        <f>VLOOKUP(A159,[2]Contratos!A:H,8,0)</f>
        <v>3º ADITIVO AO CONTRATO
032/2020</v>
      </c>
      <c r="H159" s="16">
        <f>VLOOKUP(A159,[2]Contratos!A:K,11,0)</f>
        <v>44581</v>
      </c>
      <c r="I159" s="17" t="str">
        <f>VLOOKUP(A159,[2]Contratos!A:L,12,0)</f>
        <v>Lei nº 13.303/2016
PE 13/2020</v>
      </c>
      <c r="J159" s="16">
        <f>VLOOKUP(A159,[2]Contratos!A:M,13,0)</f>
        <v>44865</v>
      </c>
      <c r="K159" s="17">
        <f>VLOOKUP(A159,[2]Contratos!A:N,14,0)</f>
        <v>126078.36</v>
      </c>
      <c r="L159" s="17" t="str">
        <f>VLOOKUP(A159,[2]Contratos!A:O,15,0)</f>
        <v>ENCERRADO</v>
      </c>
    </row>
    <row r="160" spans="1:12" ht="76.5" customHeight="1" x14ac:dyDescent="0.25">
      <c r="A160" s="11">
        <v>5330</v>
      </c>
      <c r="B160" s="12" t="str">
        <f>VLOOKUP(A160,[2]Contratos!A:B,2,0)</f>
        <v>50900.000637/2020-82 20197104 50900.000502/2020-17</v>
      </c>
      <c r="C160" s="13" t="str">
        <f>VLOOKUP(A160,[2]Contratos!A:C,3,0)</f>
        <v>CONTRATAÇÃO DE EMPRESA ESPECIALIZADA PARA FORNECIMENTO DE ASSISTÊNCIA À SAÚDE ODONTOLÓGICA, ATRAVÉS DE PLANO PRIVADO NA MODALIDADE DE CONTRATAÇÃO COLETIVA POR ADESÃO</v>
      </c>
      <c r="D160" s="13" t="str">
        <f>VLOOKUP(A160,[2]Contratos!A:E,5,0)</f>
        <v>HAPVIDA ASSISTÊNCIA MEDICA LTDA</v>
      </c>
      <c r="E160" s="14" t="str">
        <f>VLOOKUP(A160,[2]Contratos!A:F,6,0)</f>
        <v>63.554.067/0001-98</v>
      </c>
      <c r="F160" s="15" t="str">
        <f>VLOOKUP(A160,[2]Contratos!A:G,7,0)</f>
        <v>33/2020</v>
      </c>
      <c r="G160" s="15">
        <f>VLOOKUP(A160,[2]Contratos!A:H,8,0)</f>
        <v>0</v>
      </c>
      <c r="H160" s="16">
        <f>VLOOKUP(A160,[2]Contratos!A:K,11,0)</f>
        <v>44103</v>
      </c>
      <c r="I160" s="17" t="str">
        <f>VLOOKUP(A160,[2]Contratos!A:L,12,0)</f>
        <v>Lei nº 13.303/2016
PE 14/2020</v>
      </c>
      <c r="J160" s="16">
        <f>VLOOKUP(A160,[2]Contratos!A:M,13,0)</f>
        <v>44500</v>
      </c>
      <c r="K160" s="17">
        <f>VLOOKUP(A160,[2]Contratos!A:N,14,0)</f>
        <v>15882.24</v>
      </c>
      <c r="L160" s="17" t="str">
        <f>VLOOKUP(A160,[2]Contratos!A:O,15,0)</f>
        <v>ENCERRADO</v>
      </c>
    </row>
    <row r="161" spans="1:12" ht="95.25" customHeight="1" x14ac:dyDescent="0.25">
      <c r="A161" s="11">
        <v>5331</v>
      </c>
      <c r="B161" s="12" t="str">
        <f>VLOOKUP(A161,[2]Contratos!A:B,2,0)</f>
        <v>50900.000637/2020-82 20197104 50900.000502/2020-17</v>
      </c>
      <c r="C161" s="13" t="str">
        <f>VLOOKUP(A161,[2]Contratos!A:C,3,0)</f>
        <v>CONTRATAÇÃO DE EMPRESA ESPECIALIZADA PARA FORNECIMENTO DE ASSISTÊNCIA À SAÚDE ODONTOLÓGICA, ATRAVÉS DE PLANO PRIVADO NA MODALIDADE DE CONTRATAÇÃO COLETIVA POR ADESÃO</v>
      </c>
      <c r="D161" s="13" t="str">
        <f>VLOOKUP(A161,[2]Contratos!A:E,5,0)</f>
        <v>HAPVIDA ASSISTÊNCIA MEDICA LTDA</v>
      </c>
      <c r="E161" s="14" t="str">
        <f>VLOOKUP(A161,[2]Contratos!A:F,6,0)</f>
        <v>63.554.067/0001-98</v>
      </c>
      <c r="F161" s="15" t="str">
        <f>VLOOKUP(A161,[2]Contratos!A:G,7,0)</f>
        <v>33/2020</v>
      </c>
      <c r="G161" s="15" t="str">
        <f>VLOOKUP(A161,[2]Contratos!A:H,8,0)</f>
        <v>1º ADITIVO AO CONTRATO
33/2020</v>
      </c>
      <c r="H161" s="16">
        <f>VLOOKUP(A161,[2]Contratos!A:K,11,0)</f>
        <v>44477</v>
      </c>
      <c r="I161" s="17" t="str">
        <f>VLOOKUP(A161,[2]Contratos!A:L,12,0)</f>
        <v>Lei nº 13.303/2016
PE 14/2020</v>
      </c>
      <c r="J161" s="16">
        <f>VLOOKUP(A161,[2]Contratos!A:M,13,0)</f>
        <v>44865</v>
      </c>
      <c r="K161" s="17">
        <f>VLOOKUP(A161,[2]Contratos!A:N,14,0)</f>
        <v>15882.24</v>
      </c>
      <c r="L161" s="17" t="str">
        <f>VLOOKUP(A161,[2]Contratos!A:O,15,0)</f>
        <v>ENCERRADO</v>
      </c>
    </row>
    <row r="162" spans="1:12" ht="95.25" customHeight="1" x14ac:dyDescent="0.25">
      <c r="A162" s="11">
        <v>5332</v>
      </c>
      <c r="B162" s="12" t="str">
        <f>VLOOKUP(A162,[2]Contratos!A:B,2,0)</f>
        <v>50900.000637/2020-82 20197104 
50900.000502/2020-17</v>
      </c>
      <c r="C162" s="13" t="str">
        <f>VLOOKUP(A162,[2]Contratos!A:C,3,0)</f>
        <v>CONTRATAÇÃO DE EMPRESA ESPECIALIZADA PARA FORNECIMENTO DE ASSISTÊNCIA À SAÚDE ODONTOLÓGICA, ATRAVÉS DE PLANO PRIVADO NA MODALIDADE DE CONTRATAÇÃO COLETIVA POR ADESÃO</v>
      </c>
      <c r="D162" s="13" t="str">
        <f>VLOOKUP(A162,[2]Contratos!A:E,5,0)</f>
        <v>HAPVIDA ASSISTÊNCIA MEDICA LTDA</v>
      </c>
      <c r="E162" s="14" t="str">
        <f>VLOOKUP(A162,[2]Contratos!A:F,6,0)</f>
        <v>63.554.067/0001-98</v>
      </c>
      <c r="F162" s="15" t="str">
        <f>VLOOKUP(A162,[2]Contratos!A:G,7,0)</f>
        <v>33/2020</v>
      </c>
      <c r="G162" s="15" t="str">
        <f>VLOOKUP(A162,[2]Contratos!A:H,8,0)</f>
        <v>2º ADITIVO AO CONTRATO
33/2020</v>
      </c>
      <c r="H162" s="16">
        <f>VLOOKUP(A162,[2]Contratos!A:K,11,0)</f>
        <v>44859</v>
      </c>
      <c r="I162" s="17" t="str">
        <f>VLOOKUP(A162,[2]Contratos!A:L,12,0)</f>
        <v>Lei nº 13.303/2016
PE 14/2020</v>
      </c>
      <c r="J162" s="16">
        <f>VLOOKUP(A162,[2]Contratos!A:M,13,0)</f>
        <v>45230</v>
      </c>
      <c r="K162" s="17">
        <f>VLOOKUP(A162,[2]Contratos!A:N,14,0)</f>
        <v>17626.29</v>
      </c>
      <c r="L162" s="17" t="str">
        <f>VLOOKUP(A162,[2]Contratos!A:O,15,0)</f>
        <v>ENCERRADO</v>
      </c>
    </row>
    <row r="163" spans="1:12" ht="95.25" customHeight="1" x14ac:dyDescent="0.25">
      <c r="A163" s="11">
        <v>5333</v>
      </c>
      <c r="B163" s="12" t="str">
        <f>VLOOKUP(A163,[2]Contratos!A:B,2,0)</f>
        <v>50900.000637/2020-82 20197104 
50900.000502/2020-17</v>
      </c>
      <c r="C163" s="13" t="str">
        <f>VLOOKUP(A163,[2]Contratos!A:C,3,0)</f>
        <v>CONTRATAÇÃO DE EMPRESA ESPECIALIZADA PARA FORNECIMENTO DE ASSISTÊNCIA À SAÚDE ODONTOLÓGICA, ATRAVÉS DE PLANO PRIVADO NA MODALIDADE DE CONTRATAÇÃO COLETIVA POR ADESÃO</v>
      </c>
      <c r="D163" s="13" t="str">
        <f>VLOOKUP(A163,[2]Contratos!A:E,5,0)</f>
        <v>HAPVIDA ASSISTÊNCIA MEDICA LTDA</v>
      </c>
      <c r="E163" s="14" t="str">
        <f>VLOOKUP(A163,[2]Contratos!A:F,6,0)</f>
        <v>63.554.067/0001-98</v>
      </c>
      <c r="F163" s="15" t="str">
        <f>VLOOKUP(A163,[2]Contratos!A:G,7,0)</f>
        <v>33/2020</v>
      </c>
      <c r="G163" s="15" t="str">
        <f>VLOOKUP(A163,[2]Contratos!A:H,8,0)</f>
        <v>3º ADITIVO AO CONTRATO
33/2020</v>
      </c>
      <c r="H163" s="16">
        <f>VLOOKUP(A163,[2]Contratos!A:K,11,0)</f>
        <v>45230</v>
      </c>
      <c r="I163" s="17" t="str">
        <f>VLOOKUP(A163,[2]Contratos!A:L,12,0)</f>
        <v>Lei nº 13.303/2016
PE 14/2020</v>
      </c>
      <c r="J163" s="16">
        <f>VLOOKUP(A163,[2]Contratos!A:M,13,0)</f>
        <v>45596</v>
      </c>
      <c r="K163" s="17">
        <f>VLOOKUP(A163,[2]Contratos!A:N,14,0)</f>
        <v>18672.009999999998</v>
      </c>
      <c r="L163" s="17" t="str">
        <f>VLOOKUP(A163,[2]Contratos!A:O,15,0)</f>
        <v>ENCERRADO</v>
      </c>
    </row>
    <row r="164" spans="1:12" ht="95.25" customHeight="1" x14ac:dyDescent="0.25">
      <c r="A164" s="11">
        <v>5334</v>
      </c>
      <c r="B164" s="12" t="str">
        <f>VLOOKUP(A164,[2]Contratos!A:B,2,0)</f>
        <v>50900.000637/2020-82 20197104 
50900.000502/2020-17</v>
      </c>
      <c r="C164" s="13" t="str">
        <f>VLOOKUP(A164,[2]Contratos!A:C,3,0)</f>
        <v>CONTRATAÇÃO DE EMPRESA ESPECIALIZADA PARA FORNECIMENTO DE ASSISTÊNCIA À SAÚDE ODONTOLÓGICA, ATRAVÉS DE PLANO PRIVADO NA MODALIDADE DE CONTRATAÇÃO COLETIVA POR ADESÃO</v>
      </c>
      <c r="D164" s="13" t="str">
        <f>VLOOKUP(A164,[2]Contratos!A:E,5,0)</f>
        <v>HAPVIDA ASSISTÊNCIA MEDICA LTDA</v>
      </c>
      <c r="E164" s="14" t="str">
        <f>VLOOKUP(A164,[2]Contratos!A:F,6,0)</f>
        <v>63.554.067/0001-98</v>
      </c>
      <c r="F164" s="15" t="str">
        <f>VLOOKUP(A164,[2]Contratos!A:G,7,0)</f>
        <v>33/2020</v>
      </c>
      <c r="G164" s="15" t="str">
        <f>VLOOKUP(A164,[2]Contratos!A:H,8,0)</f>
        <v>4º ADITIVO AO CONTRATO
33/2020</v>
      </c>
      <c r="H164" s="16">
        <f>VLOOKUP(A164,[2]Contratos!A:K,11,0)</f>
        <v>45596</v>
      </c>
      <c r="I164" s="17" t="str">
        <f>VLOOKUP(A164,[2]Contratos!A:L,12,0)</f>
        <v>Lei nº 13.303/2016
PE 14/2020</v>
      </c>
      <c r="J164" s="16">
        <f>VLOOKUP(A164,[2]Contratos!A:M,13,0)</f>
        <v>45961</v>
      </c>
      <c r="K164" s="17">
        <f>VLOOKUP(A164,[2]Contratos!A:N,14,0)</f>
        <v>18026</v>
      </c>
      <c r="L164" s="17" t="str">
        <f>VLOOKUP(A164,[2]Contratos!A:O,15,0)</f>
        <v>ENCERRADO</v>
      </c>
    </row>
    <row r="165" spans="1:12" ht="45" x14ac:dyDescent="0.25">
      <c r="A165" s="11">
        <v>5340</v>
      </c>
      <c r="B165" s="12" t="str">
        <f>VLOOKUP(A165,[2]Contratos!A:B,2,0)</f>
        <v>20190462-1001</v>
      </c>
      <c r="C165" s="13" t="str">
        <f>VLOOKUP(A165,[2]Contratos!A:C,3,0)</f>
        <v>AQUISIÇÃO DE COLETES BALÍSTICOS, PARA A COMPANHIA DOCAS DO CEARÁ</v>
      </c>
      <c r="D165" s="13" t="str">
        <f>VLOOKUP(A165,[2]Contratos!A:E,5,0)</f>
        <v>I. L. MENDES JUNIOR EIRELI</v>
      </c>
      <c r="E165" s="14" t="str">
        <f>VLOOKUP(A165,[2]Contratos!A:F,6,0)</f>
        <v>17.184.211/0001-24</v>
      </c>
      <c r="F165" s="15" t="str">
        <f>VLOOKUP(A165,[2]Contratos!A:G,7,0)</f>
        <v>34/2020</v>
      </c>
      <c r="G165" s="15">
        <f>VLOOKUP(A165,[2]Contratos!A:H,8,0)</f>
        <v>0</v>
      </c>
      <c r="H165" s="16">
        <f>VLOOKUP(A165,[2]Contratos!A:K,11,0)</f>
        <v>44113</v>
      </c>
      <c r="I165" s="17" t="str">
        <f>VLOOKUP(A165,[2]Contratos!A:L,12,0)</f>
        <v>Lei 13.303/2016 CONTRATAÇÃO DIRETA DISPENSA DE LICITAÇÃO</v>
      </c>
      <c r="J165" s="16">
        <f>VLOOKUP(A165,[2]Contratos!A:M,13,0)</f>
        <v>44216</v>
      </c>
      <c r="K165" s="17">
        <f>VLOOKUP(A165,[2]Contratos!A:N,14,0)</f>
        <v>28249</v>
      </c>
      <c r="L165" s="17" t="str">
        <f>VLOOKUP(A165,[2]Contratos!A:O,15,0)</f>
        <v>ENCERRADO</v>
      </c>
    </row>
    <row r="166" spans="1:12" ht="45" x14ac:dyDescent="0.25">
      <c r="A166" s="11">
        <v>5350</v>
      </c>
      <c r="B166" s="12" t="str">
        <f>VLOOKUP(A166,[2]Contratos!A:B,2,0)</f>
        <v>20200426-1000</v>
      </c>
      <c r="C166" s="13" t="str">
        <f>VLOOKUP(A166,[2]Contratos!A:C,3,0)</f>
        <v>PRESTAÇÃO DOS SERVIÇOS DE EXTRAÇÃO E PODA DE ÁRVORES E TRONCOS, COM RECOLHIMENTO DE RESÍDUOS SÓLIDOS GERADOS NAS DEPENDÊNCIAS E ENTORNO DA CDC</v>
      </c>
      <c r="D166" s="13" t="str">
        <f>VLOOKUP(A166,[2]Contratos!A:E,5,0)</f>
        <v>KAKTUS PROMOÇÕES E EVENTOS LTDA</v>
      </c>
      <c r="E166" s="14" t="str">
        <f>VLOOKUP(A166,[2]Contratos!A:F,6,0)</f>
        <v>35.851.348/0001-77</v>
      </c>
      <c r="F166" s="15" t="str">
        <f>VLOOKUP(A166,[2]Contratos!A:G,7,0)</f>
        <v>35/2020</v>
      </c>
      <c r="G166" s="15">
        <f>VLOOKUP(A166,[2]Contratos!A:H,8,0)</f>
        <v>0</v>
      </c>
      <c r="H166" s="16">
        <f>VLOOKUP(A166,[2]Contratos!A:K,11,0)</f>
        <v>44118</v>
      </c>
      <c r="I166" s="17" t="str">
        <f>VLOOKUP(A166,[2]Contratos!A:L,12,0)</f>
        <v>Lei 13.303/2016 CONTRATAÇÃO DIRETA DISPENSA DE LICITAÇÃO</v>
      </c>
      <c r="J166" s="16">
        <f>VLOOKUP(A166,[2]Contratos!A:M,13,0)</f>
        <v>44171</v>
      </c>
      <c r="K166" s="17">
        <f>VLOOKUP(A166,[2]Contratos!A:N,14,0)</f>
        <v>18300</v>
      </c>
      <c r="L166" s="17" t="str">
        <f>VLOOKUP(A166,[2]Contratos!A:O,15,0)</f>
        <v>ENCERRADO</v>
      </c>
    </row>
    <row r="167" spans="1:12" ht="30" x14ac:dyDescent="0.25">
      <c r="A167" s="11">
        <v>5360</v>
      </c>
      <c r="B167" s="12" t="str">
        <f>VLOOKUP(A167,[2]Contratos!A:B,2,0)</f>
        <v>50900.000261/2021-97 20190687 50900.000556/2020-82</v>
      </c>
      <c r="C167" s="13" t="str">
        <f>VLOOKUP(A167,[2]Contratos!A:C,3,0)</f>
        <v>CONTRATAÇÃO DE EMPRESA ESPECIALIZADO PARA PRESTAÇÃO DE SERVIÇOS DE MONITORAMENTO AMBIENTAL DO PORTO DE FORTALEZA</v>
      </c>
      <c r="D167" s="13" t="str">
        <f>VLOOKUP(A167,[2]Contratos!A:E,5,0)</f>
        <v>MONÃ CONSULTORIA AMBIENTAL LTDA</v>
      </c>
      <c r="E167" s="14" t="str">
        <f>VLOOKUP(A167,[2]Contratos!A:F,6,0)</f>
        <v>07.322.866/0001-68</v>
      </c>
      <c r="F167" s="15" t="str">
        <f>VLOOKUP(A167,[2]Contratos!A:G,7,0)</f>
        <v>36/2020</v>
      </c>
      <c r="G167" s="15">
        <f>VLOOKUP(A167,[2]Contratos!A:H,8,0)</f>
        <v>0</v>
      </c>
      <c r="H167" s="16">
        <f>VLOOKUP(A167,[2]Contratos!A:K,11,0)</f>
        <v>44118</v>
      </c>
      <c r="I167" s="17" t="str">
        <f>VLOOKUP(A167,[2]Contratos!A:L,12,0)</f>
        <v>Lei nº 13.303/2016
PE 04/2020</v>
      </c>
      <c r="J167" s="16">
        <f>VLOOKUP(A167,[2]Contratos!A:M,13,0)</f>
        <v>44498</v>
      </c>
      <c r="K167" s="17">
        <f>VLOOKUP(A167,[2]Contratos!A:N,14,0)</f>
        <v>300815.93</v>
      </c>
      <c r="L167" s="17" t="str">
        <f>VLOOKUP(A167,[2]Contratos!A:O,15,0)</f>
        <v>ENCERRADO</v>
      </c>
    </row>
    <row r="168" spans="1:12" ht="30" x14ac:dyDescent="0.25">
      <c r="A168" s="11">
        <v>5361</v>
      </c>
      <c r="B168" s="12" t="str">
        <f>VLOOKUP(A168,[2]Contratos!A:B,2,0)</f>
        <v>50900.000261/2021-97 20190687 50900.000556/2020-82</v>
      </c>
      <c r="C168" s="13" t="str">
        <f>VLOOKUP(A168,[2]Contratos!A:C,3,0)</f>
        <v>CONTRATAÇÃO DE EMPRESA ESPECIALIZADO PARA PRESTAÇÃO DE SERVIÇOS DE MONITORAMENTO AMBIENTAL DO PORTO DE FORTALEZA</v>
      </c>
      <c r="D168" s="13" t="str">
        <f>VLOOKUP(A168,[2]Contratos!A:E,5,0)</f>
        <v>MONÃ CONSULTORIA AMBIENTAL LTDA</v>
      </c>
      <c r="E168" s="14" t="str">
        <f>VLOOKUP(A168,[2]Contratos!A:F,6,0)</f>
        <v>07.322.866/0001-68</v>
      </c>
      <c r="F168" s="15" t="str">
        <f>VLOOKUP(A168,[2]Contratos!A:G,7,0)</f>
        <v>36/2020</v>
      </c>
      <c r="G168" s="15" t="str">
        <f>VLOOKUP(A168,[2]Contratos!A:H,8,0)</f>
        <v>1º ADITIVO DE CONTRATO 36/2020</v>
      </c>
      <c r="H168" s="16">
        <f>VLOOKUP(A168,[2]Contratos!A:K,11,0)</f>
        <v>44431</v>
      </c>
      <c r="I168" s="17" t="str">
        <f>VLOOKUP(A168,[2]Contratos!A:L,12,0)</f>
        <v>Lei nº 13.303/2016
PE 04/2020</v>
      </c>
      <c r="J168" s="16">
        <f>VLOOKUP(A168,[2]Contratos!A:M,13,0)</f>
        <v>44863</v>
      </c>
      <c r="K168" s="17">
        <f>VLOOKUP(A168,[2]Contratos!A:N,14,0)</f>
        <v>298794.84000000003</v>
      </c>
      <c r="L168" s="17" t="str">
        <f>VLOOKUP(A168,[2]Contratos!A:O,15,0)</f>
        <v>ENCERRADO</v>
      </c>
    </row>
    <row r="169" spans="1:12" ht="30" x14ac:dyDescent="0.25">
      <c r="A169" s="11">
        <v>5362</v>
      </c>
      <c r="B169" s="12" t="str">
        <f>VLOOKUP(A169,[2]Contratos!A:B,2,0)</f>
        <v>50900.000261/2021-97 20190687 
50900.000556/2020-82</v>
      </c>
      <c r="C169" s="13" t="str">
        <f>VLOOKUP(A169,[2]Contratos!A:C,3,0)</f>
        <v>CONTRATAÇÃO DE EMPRESA ESPECIALIZADO PARA PRESTAÇÃO DE SERVIÇOS DE MONITORAMENTO AMBIENTAL DO PORTO DE FORTALEZA</v>
      </c>
      <c r="D169" s="13" t="str">
        <f>VLOOKUP(A169,[2]Contratos!A:E,5,0)</f>
        <v>MONÃ CONSULTORIA AMBIENTAL LTDA</v>
      </c>
      <c r="E169" s="14" t="str">
        <f>VLOOKUP(A169,[2]Contratos!A:F,6,0)</f>
        <v>07.322.866/0001-68</v>
      </c>
      <c r="F169" s="15" t="str">
        <f>VLOOKUP(A169,[2]Contratos!A:G,7,0)</f>
        <v>36/2020</v>
      </c>
      <c r="G169" s="15" t="str">
        <f>VLOOKUP(A169,[2]Contratos!A:H,8,0)</f>
        <v>2º ADITIVO DE CONTRATO 36/2020</v>
      </c>
      <c r="H169" s="16">
        <f>VLOOKUP(A169,[2]Contratos!A:K,11,0)</f>
        <v>44862</v>
      </c>
      <c r="I169" s="17" t="str">
        <f>VLOOKUP(A169,[2]Contratos!A:L,12,0)</f>
        <v>Lei nº 13.303/2016
PE 04/2020</v>
      </c>
      <c r="J169" s="16">
        <f>VLOOKUP(A169,[2]Contratos!A:M,13,0)</f>
        <v>45228</v>
      </c>
      <c r="K169" s="17">
        <f>VLOOKUP(A169,[2]Contratos!A:N,14,0)</f>
        <v>327687.09999999998</v>
      </c>
      <c r="L169" s="17" t="str">
        <f>VLOOKUP(A169,[2]Contratos!A:O,15,0)</f>
        <v>ENCERRADO</v>
      </c>
    </row>
    <row r="170" spans="1:12" ht="30" x14ac:dyDescent="0.25">
      <c r="A170" s="11">
        <v>5363</v>
      </c>
      <c r="B170" s="12" t="str">
        <f>VLOOKUP(A170,[2]Contratos!A:B,2,0)</f>
        <v>50900.000261/2021-97 20190687 
50900.000556/2020-82</v>
      </c>
      <c r="C170" s="13" t="str">
        <f>VLOOKUP(A170,[2]Contratos!A:C,3,0)</f>
        <v>CONTRATAÇÃO DE EMPRESA ESPECIALIZADO PARA PRESTAÇÃO DE SERVIÇOS DE MONITORAMENTO AMBIENTAL DO PORTO DE FORTALEZA</v>
      </c>
      <c r="D170" s="13" t="str">
        <f>VLOOKUP(A170,[2]Contratos!A:E,5,0)</f>
        <v>MONÃ CONSULTORIA AMBIENTAL LTDA</v>
      </c>
      <c r="E170" s="14" t="str">
        <f>VLOOKUP(A170,[2]Contratos!A:F,6,0)</f>
        <v>07.322.866/0001-68</v>
      </c>
      <c r="F170" s="15" t="str">
        <f>VLOOKUP(A170,[2]Contratos!A:G,7,0)</f>
        <v>36/2020</v>
      </c>
      <c r="G170" s="15" t="str">
        <f>VLOOKUP(A170,[2]Contratos!A:H,8,0)</f>
        <v>3º ADITIVO DE CONTRATO 36/2020</v>
      </c>
      <c r="H170" s="16">
        <f>VLOOKUP(A170,[2]Contratos!A:K,11,0)</f>
        <v>45226</v>
      </c>
      <c r="I170" s="17" t="str">
        <f>VLOOKUP(A170,[2]Contratos!A:L,12,0)</f>
        <v>Lei nº 13.303/2016
PE 04/2020</v>
      </c>
      <c r="J170" s="16">
        <f>VLOOKUP(A170,[2]Contratos!A:M,13,0)</f>
        <v>45594</v>
      </c>
      <c r="K170" s="17">
        <f>VLOOKUP(A170,[2]Contratos!A:N,14,0)</f>
        <v>327687.09999999998</v>
      </c>
      <c r="L170" s="17" t="str">
        <f>VLOOKUP(A170,[2]Contratos!A:O,15,0)</f>
        <v>ENCERRADO</v>
      </c>
    </row>
    <row r="171" spans="1:12" ht="30" x14ac:dyDescent="0.25">
      <c r="A171" s="11">
        <v>5364</v>
      </c>
      <c r="B171" s="12" t="str">
        <f>VLOOKUP(A171,[2]Contratos!A:B,2,0)</f>
        <v>50900.000261/2021-97 20190687 
50900.000556/2020-82</v>
      </c>
      <c r="C171" s="13" t="str">
        <f>VLOOKUP(A171,[2]Contratos!A:C,3,0)</f>
        <v>CONTRATAÇÃO DE EMPRESA ESPECIALIZADO PARA PRESTAÇÃO DE SERVIÇOS DE MONITORAMENTO AMBIENTAL DO PORTO DE FORTALEZA</v>
      </c>
      <c r="D171" s="13" t="str">
        <f>VLOOKUP(A171,[2]Contratos!A:E,5,0)</f>
        <v>MONÃ CONSULTORIA AMBIENTAL LTDA</v>
      </c>
      <c r="E171" s="14" t="str">
        <f>VLOOKUP(A171,[2]Contratos!A:F,6,0)</f>
        <v>07.322.866/0001-68</v>
      </c>
      <c r="F171" s="15" t="str">
        <f>VLOOKUP(A171,[2]Contratos!A:G,7,0)</f>
        <v>36/2020</v>
      </c>
      <c r="G171" s="15" t="str">
        <f>VLOOKUP(A171,[2]Contratos!A:H,8,0)</f>
        <v>4º ADITIVO DE CONTRATO 36/2020</v>
      </c>
      <c r="H171" s="16">
        <f>VLOOKUP(A171,[2]Contratos!A:K,11,0)</f>
        <v>45594</v>
      </c>
      <c r="I171" s="17" t="str">
        <f>VLOOKUP(A171,[2]Contratos!A:L,12,0)</f>
        <v>Lei nº 13.303/2016
PE 04/2020</v>
      </c>
      <c r="J171" s="16">
        <f>VLOOKUP(A171,[2]Contratos!A:M,13,0)</f>
        <v>45959</v>
      </c>
      <c r="K171" s="17">
        <f>VLOOKUP(A171,[2]Contratos!A:N,14,0)</f>
        <v>327687.09999999998</v>
      </c>
      <c r="L171" s="17" t="str">
        <f>VLOOKUP(A171,[2]Contratos!A:O,15,0)</f>
        <v>ENCERRADO</v>
      </c>
    </row>
    <row r="172" spans="1:12" ht="45" x14ac:dyDescent="0.25">
      <c r="A172" s="11">
        <v>5370</v>
      </c>
      <c r="B172" s="12" t="str">
        <f>VLOOKUP(A172,[2]Contratos!A:B,2,0)</f>
        <v>50900.000271/2020-41</v>
      </c>
      <c r="C172" s="13" t="str">
        <f>VLOOKUP(A172,[2]Contratos!A:C,3,0)</f>
        <v>PARTICIPAÇÃO DE EMPREGADO DA CDC NO CURSO ON-LINE “SEJA UM EXPERT EM RECURSO DE REVISTAAGORA".</v>
      </c>
      <c r="D172" s="13" t="str">
        <f>VLOOKUP(A172,[2]Contratos!A:E,5,0)</f>
        <v>AFONSO E SOUZA EMPREENDIMENTOS
EDUCACIONAIS LTDA</v>
      </c>
      <c r="E172" s="14" t="str">
        <f>VLOOKUP(A172,[2]Contratos!A:F,6,0)</f>
        <v>37.138.370/0001-08</v>
      </c>
      <c r="F172" s="15" t="str">
        <f>VLOOKUP(A172,[2]Contratos!A:G,7,0)</f>
        <v>37/2020</v>
      </c>
      <c r="G172" s="15">
        <f>VLOOKUP(A172,[2]Contratos!A:H,8,0)</f>
        <v>0</v>
      </c>
      <c r="H172" s="16">
        <f>VLOOKUP(A172,[2]Contratos!A:K,11,0)</f>
        <v>44127</v>
      </c>
      <c r="I172" s="17" t="str">
        <f>VLOOKUP(A172,[2]Contratos!A:L,12,0)</f>
        <v>Lei 13.303/2016 CONTRATAÇÃO DIRETA DISPENSA DE LICITAÇÃO</v>
      </c>
      <c r="J172" s="16">
        <f>VLOOKUP(A172,[2]Contratos!A:M,13,0)</f>
        <v>44255</v>
      </c>
      <c r="K172" s="17">
        <f>VLOOKUP(A172,[2]Contratos!A:N,14,0)</f>
        <v>1997</v>
      </c>
      <c r="L172" s="17" t="str">
        <f>VLOOKUP(A172,[2]Contratos!A:O,15,0)</f>
        <v>ENCERRADO</v>
      </c>
    </row>
    <row r="173" spans="1:12" ht="96.75" customHeight="1" x14ac:dyDescent="0.25">
      <c r="A173" s="11">
        <v>5380</v>
      </c>
      <c r="B173" s="12" t="str">
        <f>VLOOKUP(A173,[2]Contratos!A:B,2,0)</f>
        <v xml:space="preserve">50900.000181/2020-51 </v>
      </c>
      <c r="C173" s="13" t="str">
        <f>VLOOKUP(A173,[2]Contratos!A:C,3,0)</f>
        <v>INSCRIÇÃO DA SRA. MAYHARA MONTEIRO PEREIRA CHAVES, PRESIDENTE DA CDC NO MESTRADO (MASTER) EM LOGÍSTICA E GESTÃO PORTUÁRIA DA UNIVERSIDADE POLITÉCNICA DE VALÊNCIA EM PARCERIA COM A FUNDACIÓN VALENCIAPORT E MINISTÉRIO DA INFRAESTRUTURA</v>
      </c>
      <c r="D173" s="13" t="str">
        <f>VLOOKUP(A173,[2]Contratos!A:E,5,0)</f>
        <v>FUNDACION DE LA COMUMDAD VALENCIANA PARA LA INVESTIGACION, PROMOCION Y ESTUDIOS COMERCIALES DE VALENCIAPORT</v>
      </c>
      <c r="E173" s="14" t="str">
        <f>VLOOKUP(A173,[2]Contratos!A:F,6,0)</f>
        <v>G97360325</v>
      </c>
      <c r="F173" s="15" t="str">
        <f>VLOOKUP(A173,[2]Contratos!A:G,7,0)</f>
        <v>38/2020</v>
      </c>
      <c r="G173" s="15">
        <f>VLOOKUP(A173,[2]Contratos!A:H,8,0)</f>
        <v>0</v>
      </c>
      <c r="H173" s="16">
        <f>VLOOKUP(A173,[2]Contratos!A:K,11,0)</f>
        <v>44127</v>
      </c>
      <c r="I173" s="17" t="str">
        <f>VLOOKUP(A173,[2]Contratos!A:L,12,0)</f>
        <v>Lei 13.303/2016 INEXIGIBILIDADE DE LICITAÇÃO</v>
      </c>
      <c r="J173" s="16">
        <f>VLOOKUP(A173,[2]Contratos!A:M,13,0)</f>
        <v>44552</v>
      </c>
      <c r="K173" s="17">
        <f>VLOOKUP(A173,[2]Contratos!A:N,14,0)</f>
        <v>50273.1</v>
      </c>
      <c r="L173" s="17" t="str">
        <f>VLOOKUP(A173,[2]Contratos!A:O,15,0)</f>
        <v>ENCERRADO</v>
      </c>
    </row>
    <row r="174" spans="1:12" ht="93" customHeight="1" x14ac:dyDescent="0.25">
      <c r="A174" s="11">
        <v>5381</v>
      </c>
      <c r="B174" s="12" t="str">
        <f>VLOOKUP(A174,[2]Contratos!A:B,2,0)</f>
        <v xml:space="preserve">50900.000181/2020-51 </v>
      </c>
      <c r="C174" s="13" t="str">
        <f>VLOOKUP(A174,[2]Contratos!A:C,3,0)</f>
        <v>INSCRIÇÃO DA SRA. MAYHARA MONTEIRO PEREIRA CHAVES, PRESIDENTE DA CDC NO MESTRADO (MASTER) EM LOGÍSTICA E GESTÃO PORTUÁRIA DA UNIVERSIDADE POLITÉCNICA DE VALÊNCIA EM PARCERIA COM A FUNDACIÓN VALENCIAPORT E MINISTÉRIO DA INFRAESTRUTURA</v>
      </c>
      <c r="D174" s="13" t="str">
        <f>VLOOKUP(A174,[2]Contratos!A:E,5,0)</f>
        <v>FUNDACION DE LA COMUMDAD VALENCIANA PARA LA INVESTIGACION, PROMOCION Y ESTUDIOS COMERCIALES DE VALENCIAPORT</v>
      </c>
      <c r="E174" s="14" t="str">
        <f>VLOOKUP(A174,[2]Contratos!A:F,6,0)</f>
        <v>G97360325</v>
      </c>
      <c r="F174" s="15" t="str">
        <f>VLOOKUP(A174,[2]Contratos!A:G,7,0)</f>
        <v>38/2020</v>
      </c>
      <c r="G174" s="15" t="str">
        <f>VLOOKUP(A174,[2]Contratos!A:H,8,0)</f>
        <v>1º ADITIVO -
 CONTRATO 
38/2020</v>
      </c>
      <c r="H174" s="16">
        <f>VLOOKUP(A174,[2]Contratos!A:K,11,0)</f>
        <v>44551</v>
      </c>
      <c r="I174" s="17" t="str">
        <f>VLOOKUP(A174,[2]Contratos!A:L,12,0)</f>
        <v>Lei 13.303/2016 INEXIGIBILIDADE DE LICITAÇÃO</v>
      </c>
      <c r="J174" s="16">
        <f>VLOOKUP(A174,[2]Contratos!A:M,13,0)</f>
        <v>44795</v>
      </c>
      <c r="K174" s="17">
        <f>VLOOKUP(A174,[2]Contratos!A:N,14,0)</f>
        <v>50273.1</v>
      </c>
      <c r="L174" s="17" t="str">
        <f>VLOOKUP(A174,[2]Contratos!A:O,15,0)</f>
        <v>ENCERRADO</v>
      </c>
    </row>
    <row r="175" spans="1:12" ht="92.25" customHeight="1" x14ac:dyDescent="0.25">
      <c r="A175" s="11">
        <v>5390</v>
      </c>
      <c r="B175" s="12" t="str">
        <f>VLOOKUP(A175,[2]Contratos!A:B,2,0)</f>
        <v>50900.001050/2021-71 20200521</v>
      </c>
      <c r="C175" s="13" t="str">
        <f>VLOOKUP(A175,[2]Contratos!A:C,3,0)</f>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
      <c r="D175" s="13" t="str">
        <f>VLOOKUP(A175,[2]Contratos!A:E,5,0)</f>
        <v>DAMOUS INCORPORAÇÕES E CONSTRUÇÕES LTDA</v>
      </c>
      <c r="E175" s="14" t="str">
        <f>VLOOKUP(A175,[2]Contratos!A:F,6,0)</f>
        <v>06.944.181/0001-90</v>
      </c>
      <c r="F175" s="15" t="str">
        <f>VLOOKUP(A175,[2]Contratos!A:G,7,0)</f>
        <v>39/2020</v>
      </c>
      <c r="G175" s="15">
        <f>VLOOKUP(A175,[2]Contratos!A:H,8,0)</f>
        <v>0</v>
      </c>
      <c r="H175" s="16">
        <f>VLOOKUP(A175,[2]Contratos!A:K,11,0)</f>
        <v>44148</v>
      </c>
      <c r="I175" s="17" t="str">
        <f>VLOOKUP(A175,[2]Contratos!A:L,12,0)</f>
        <v>Lei 13.303/2016 CONTRATAÇÃO DIRETA DISPENSA DE LICITAÇÃO</v>
      </c>
      <c r="J175" s="16">
        <f>VLOOKUP(A175,[2]Contratos!A:M,13,0)</f>
        <v>44536</v>
      </c>
      <c r="K175" s="17">
        <f>VLOOKUP(A175,[2]Contratos!A:N,14,0)</f>
        <v>46000</v>
      </c>
      <c r="L175" s="17" t="str">
        <f>VLOOKUP(A175,[2]Contratos!A:O,15,0)</f>
        <v>ENCERRADO</v>
      </c>
    </row>
    <row r="176" spans="1:12" ht="102.75" customHeight="1" x14ac:dyDescent="0.25">
      <c r="A176" s="11">
        <v>5391</v>
      </c>
      <c r="B176" s="12" t="str">
        <f>VLOOKUP(A176,[2]Contratos!A:B,2,0)</f>
        <v>50900.001050/2021-71</v>
      </c>
      <c r="C176" s="13" t="str">
        <f>VLOOKUP(A176,[2]Contratos!A:C,3,0)</f>
        <v>SERVIÇO DE ENGENHARIA DESTINADO A REALIZAÇÃO DE AVALIAÇÕES, LAUDOS, VISTORIAS E PARECERES TÉCNICOS SOBRE OBRA, PARA AUXILIAR O CORPO JURÍDICO DA CDC NA CONDIÇÃO DE ASSISTENTE TÉCNICO INDICADO, INTERVINDO JUNTO A PERÍCIA  JUDICIAL, PARA SUBSIDIAR AS PEÇAS JURÍDICAS DA CODJUR</v>
      </c>
      <c r="D176" s="13" t="str">
        <f>VLOOKUP(A176,[2]Contratos!A:E,5,0)</f>
        <v>DAMOUS INCORPORAÇÕES E CONSTRUÇÕES LTDA</v>
      </c>
      <c r="E176" s="14" t="str">
        <f>VLOOKUP(A176,[2]Contratos!A:F,6,0)</f>
        <v>06.944.181/0001-90</v>
      </c>
      <c r="F176" s="15" t="str">
        <f>VLOOKUP(A176,[2]Contratos!A:G,7,0)</f>
        <v>39/2020</v>
      </c>
      <c r="G176" s="15" t="str">
        <f>VLOOKUP(A176,[2]Contratos!A:H,8,0)</f>
        <v>1º ADITIVO -
 CONTRATO 
39/2020</v>
      </c>
      <c r="H176" s="16">
        <f>VLOOKUP(A176,[2]Contratos!A:K,11,0)</f>
        <v>44543</v>
      </c>
      <c r="I176" s="17" t="str">
        <f>VLOOKUP(A176,[2]Contratos!A:L,12,0)</f>
        <v>Lei 13.303/2016 CONTRATAÇÃO DIRETA DISPENSA DE LICITAÇÃO</v>
      </c>
      <c r="J176" s="16">
        <f>VLOOKUP(A176,[2]Contratos!A:M,13,0)</f>
        <v>44903</v>
      </c>
      <c r="K176" s="17">
        <f>VLOOKUP(A176,[2]Contratos!A:N,14,0)</f>
        <v>46000</v>
      </c>
      <c r="L176" s="17" t="str">
        <f>VLOOKUP(A176,[2]Contratos!A:O,15,0)</f>
        <v>ENCERRADO</v>
      </c>
    </row>
    <row r="177" spans="1:12" ht="45" x14ac:dyDescent="0.25">
      <c r="A177" s="11">
        <v>5400</v>
      </c>
      <c r="B177" s="12">
        <f>VLOOKUP(A177,[2]Contratos!A:B,2,0)</f>
        <v>20200119</v>
      </c>
      <c r="C177" s="13" t="str">
        <f>VLOOKUP(A177,[2]Contratos!A:C,3,0)</f>
        <v xml:space="preserve">AQUISIÇÃO DE EQUIPAMENTOS PARA ARQUEAR E FARDOS </v>
      </c>
      <c r="D177" s="13" t="str">
        <f>VLOOKUP(A177,[2]Contratos!A:E,5,0)</f>
        <v>ARZUL COMERCIO DE
MAQUINAS EIRELI – EPP.</v>
      </c>
      <c r="E177" s="14" t="str">
        <f>VLOOKUP(A177,[2]Contratos!A:F,6,0)</f>
        <v>26.544.764/0001-31</v>
      </c>
      <c r="F177" s="15" t="str">
        <f>VLOOKUP(A177,[2]Contratos!A:G,7,0)</f>
        <v>40/2020</v>
      </c>
      <c r="G177" s="15">
        <f>VLOOKUP(A177,[2]Contratos!A:H,8,0)</f>
        <v>0</v>
      </c>
      <c r="H177" s="16">
        <f>VLOOKUP(A177,[2]Contratos!A:K,11,0)</f>
        <v>44175</v>
      </c>
      <c r="I177" s="17" t="str">
        <f>VLOOKUP(A177,[2]Contratos!A:L,12,0)</f>
        <v>Lei 13.303/2016 CONTRATAÇÃO DIRETA DISPENSA DE LICITAÇÃO</v>
      </c>
      <c r="J177" s="16">
        <f>VLOOKUP(A177,[2]Contratos!A:M,13,0)</f>
        <v>44200</v>
      </c>
      <c r="K177" s="17">
        <f>VLOOKUP(A177,[2]Contratos!A:N,14,0)</f>
        <v>49990</v>
      </c>
      <c r="L177" s="17" t="str">
        <f>VLOOKUP(A177,[2]Contratos!A:O,15,0)</f>
        <v>ENCERRADO</v>
      </c>
    </row>
    <row r="178" spans="1:12" ht="60" x14ac:dyDescent="0.25">
      <c r="A178" s="11">
        <v>5410</v>
      </c>
      <c r="B178" s="12" t="str">
        <f>VLOOKUP(A178,[2]Contratos!A:B,2,0)</f>
        <v>50900.000517/2020-85</v>
      </c>
      <c r="C178" s="13" t="str">
        <f>VLOOKUP(A178,[2]Contratos!A:C,3,0)</f>
        <v>PARTICIPAÇÃO DA CDC NA FEIRA EXPOLOG 2020</v>
      </c>
      <c r="D178" s="13" t="str">
        <f>VLOOKUP(A178,[2]Contratos!A:E,5,0)</f>
        <v>INSTITUTO FUTURE DE
JUVENTUDE, PROMOÇÃO, TURISMO, CULTURA E DESENVOLVIMENTO
SUSTENTÁVEL.</v>
      </c>
      <c r="E178" s="14" t="str">
        <f>VLOOKUP(A178,[2]Contratos!A:F,6,0)</f>
        <v>16.910.427/0001-67</v>
      </c>
      <c r="F178" s="15" t="str">
        <f>VLOOKUP(A178,[2]Contratos!A:G,7,0)</f>
        <v>41/2020</v>
      </c>
      <c r="G178" s="15">
        <f>VLOOKUP(A178,[2]Contratos!A:H,8,0)</f>
        <v>0</v>
      </c>
      <c r="H178" s="16">
        <f>VLOOKUP(A178,[2]Contratos!A:K,11,0)</f>
        <v>44173</v>
      </c>
      <c r="I178" s="17" t="str">
        <f>VLOOKUP(A178,[2]Contratos!A:L,12,0)</f>
        <v>Lei 13.303/2016 CONTRATAÇÃO DIRETA DISPENSA DE LICITAÇÃO</v>
      </c>
      <c r="J178" s="16">
        <f>VLOOKUP(A178,[2]Contratos!A:M,13,0)</f>
        <v>44242</v>
      </c>
      <c r="K178" s="17">
        <f>VLOOKUP(A178,[2]Contratos!A:N,14,0)</f>
        <v>15000</v>
      </c>
      <c r="L178" s="17" t="str">
        <f>VLOOKUP(A178,[2]Contratos!A:O,15,0)</f>
        <v>ENCERRADO</v>
      </c>
    </row>
    <row r="179" spans="1:12" ht="45" x14ac:dyDescent="0.25">
      <c r="A179" s="11">
        <v>5420</v>
      </c>
      <c r="B179" s="12" t="str">
        <f>VLOOKUP(A179,[2]Contratos!A:B,2,0)</f>
        <v xml:space="preserve">50900.000297/2020-90 </v>
      </c>
      <c r="C179" s="13" t="str">
        <f>VLOOKUP(A179,[2]Contratos!A:C,3,0)</f>
        <v>PRESTAÇÃO DE SERVIÇOS DE CERTIFICAÇÃO DIGITAL PARA ATENDER AS NECESSIDADES DA CDC</v>
      </c>
      <c r="D179" s="13" t="str">
        <f>VLOOKUP(A179,[2]Contratos!A:E,5,0)</f>
        <v>RIO MADEIRA CERTIFICADORA DIGITAL EIRELI</v>
      </c>
      <c r="E179" s="14" t="str">
        <f>VLOOKUP(A179,[2]Contratos!A:F,6,0)</f>
        <v>23.035.197/0001-08</v>
      </c>
      <c r="F179" s="15" t="str">
        <f>VLOOKUP(A179,[2]Contratos!A:G,7,0)</f>
        <v>42/2020</v>
      </c>
      <c r="G179" s="15">
        <f>VLOOKUP(A179,[2]Contratos!A:H,8,0)</f>
        <v>0</v>
      </c>
      <c r="H179" s="16">
        <f>VLOOKUP(A179,[2]Contratos!A:K,11,0)</f>
        <v>44181</v>
      </c>
      <c r="I179" s="17" t="str">
        <f>VLOOKUP(A179,[2]Contratos!A:L,12,0)</f>
        <v>Lei 13.303/2016 CONTRATAÇÃO DIRETA DISPENSA DE LICITAÇÃO</v>
      </c>
      <c r="J179" s="16">
        <f>VLOOKUP(A179,[2]Contratos!A:M,13,0)</f>
        <v>44622</v>
      </c>
      <c r="K179" s="17">
        <f>VLOOKUP(A179,[2]Contratos!A:N,14,0)</f>
        <v>3999.99</v>
      </c>
      <c r="L179" s="17" t="str">
        <f>VLOOKUP(A179,[2]Contratos!A:O,15,0)</f>
        <v>ENCERRADO</v>
      </c>
    </row>
    <row r="180" spans="1:12" ht="45" x14ac:dyDescent="0.25">
      <c r="A180" s="11">
        <v>5421</v>
      </c>
      <c r="B180" s="12" t="str">
        <f>VLOOKUP(A180,[2]Contratos!A:B,2,0)</f>
        <v xml:space="preserve">50900.000297/2020-90 </v>
      </c>
      <c r="C180" s="13" t="str">
        <f>VLOOKUP(A180,[2]Contratos!A:C,3,0)</f>
        <v>PRESTAÇÃO DE SERVIÇOS DE CERTIFICAÇÃO DIGITAL PARA ATENDER AS NECESSIDADES DA CDC</v>
      </c>
      <c r="D180" s="13" t="str">
        <f>VLOOKUP(A180,[2]Contratos!A:E,5,0)</f>
        <v>RIO MADEIRA CERTIFICADORA DIGITAL EIRELI</v>
      </c>
      <c r="E180" s="14" t="str">
        <f>VLOOKUP(A180,[2]Contratos!A:F,6,0)</f>
        <v>23.035.197/0001-08</v>
      </c>
      <c r="F180" s="15" t="str">
        <f>VLOOKUP(A180,[2]Contratos!A:G,7,0)</f>
        <v>42/2020</v>
      </c>
      <c r="G180" s="15" t="str">
        <f>VLOOKUP(A180,[2]Contratos!A:H,8,0)</f>
        <v>1º ADITIVO -
 CONTRATO 
42/2020</v>
      </c>
      <c r="H180" s="16">
        <f>VLOOKUP(A180,[2]Contratos!A:K,11,0)</f>
        <v>44622</v>
      </c>
      <c r="I180" s="17" t="str">
        <f>VLOOKUP(A180,[2]Contratos!A:L,12,0)</f>
        <v>Lei 13.303/2016 CONTRATAÇÃO DIRETA DISPENSA DE LICITAÇÃO</v>
      </c>
      <c r="J180" s="16">
        <f>VLOOKUP(A180,[2]Contratos!A:M,13,0)</f>
        <v>44987</v>
      </c>
      <c r="K180" s="17">
        <f>VLOOKUP(A180,[2]Contratos!A:N,14,0)</f>
        <v>3999.99</v>
      </c>
      <c r="L180" s="17" t="str">
        <f>VLOOKUP(A180,[2]Contratos!A:O,15,0)</f>
        <v>ENCERRADO</v>
      </c>
    </row>
    <row r="181" spans="1:12" ht="45" x14ac:dyDescent="0.25">
      <c r="A181" s="11">
        <v>5422</v>
      </c>
      <c r="B181" s="12" t="str">
        <f>VLOOKUP(A181,[2]Contratos!A:B,2,0)</f>
        <v xml:space="preserve">50900.000297/2020-90 </v>
      </c>
      <c r="C181" s="13" t="str">
        <f>VLOOKUP(A181,[2]Contratos!A:C,3,0)</f>
        <v>PRESTAÇÃO DE SERVIÇOS DE CERTIFICAÇÃO DIGITAL PARA ATENDER AS NECESSIDADES DA CDC</v>
      </c>
      <c r="D181" s="13" t="str">
        <f>VLOOKUP(A181,[2]Contratos!A:E,5,0)</f>
        <v>RIO MADEIRA CERTIFICADORA DIGITAL EIRELI</v>
      </c>
      <c r="E181" s="14" t="str">
        <f>VLOOKUP(A181,[2]Contratos!A:F,6,0)</f>
        <v>23.035.197/0001-08</v>
      </c>
      <c r="F181" s="15" t="str">
        <f>VLOOKUP(A181,[2]Contratos!A:G,7,0)</f>
        <v>42/2020</v>
      </c>
      <c r="G181" s="15" t="str">
        <f>VLOOKUP(A181,[2]Contratos!A:H,8,0)</f>
        <v>2º ADITIVO -
 CONTRATO 
42/2020</v>
      </c>
      <c r="H181" s="16">
        <f>VLOOKUP(A181,[2]Contratos!A:K,11,0)</f>
        <v>44949</v>
      </c>
      <c r="I181" s="17" t="str">
        <f>VLOOKUP(A181,[2]Contratos!A:L,12,0)</f>
        <v>Lei 13.303/2016 CONTRATAÇÃO DIRETA DISPENSA DE LICITAÇÃO</v>
      </c>
      <c r="J181" s="16">
        <f>VLOOKUP(A181,[2]Contratos!A:M,13,0)</f>
        <v>45353</v>
      </c>
      <c r="K181" s="17">
        <f>VLOOKUP(A181,[2]Contratos!A:N,14,0)</f>
        <v>3999.99</v>
      </c>
      <c r="L181" s="17" t="str">
        <f>VLOOKUP(A181,[2]Contratos!A:O,15,0)</f>
        <v>ENCERRADO</v>
      </c>
    </row>
    <row r="182" spans="1:12" ht="45" x14ac:dyDescent="0.25">
      <c r="A182" s="11">
        <v>5423</v>
      </c>
      <c r="B182" s="12" t="str">
        <f>VLOOKUP(A182,[2]Contratos!A:B,2,0)</f>
        <v xml:space="preserve">50900.000297/2020-90 </v>
      </c>
      <c r="C182" s="13" t="str">
        <f>VLOOKUP(A182,[2]Contratos!A:C,3,0)</f>
        <v>PRESTAÇÃO DE SERVIÇOS DE CERTIFICAÇÃO DIGITAL PARA ATENDER AS NECESSIDADES DA CDC</v>
      </c>
      <c r="D182" s="13" t="str">
        <f>VLOOKUP(A182,[2]Contratos!A:E,5,0)</f>
        <v>RIO MADEIRA CERTIFICADORA DIGITAL EIRELI</v>
      </c>
      <c r="E182" s="14" t="str">
        <f>VLOOKUP(A182,[2]Contratos!A:F,6,0)</f>
        <v>23.035.197/0001-08</v>
      </c>
      <c r="F182" s="15" t="str">
        <f>VLOOKUP(A182,[2]Contratos!A:G,7,0)</f>
        <v>42/2020</v>
      </c>
      <c r="G182" s="15" t="str">
        <f>VLOOKUP(A182,[2]Contratos!A:H,8,0)</f>
        <v>3º ADITIVO -
 CONTRATO 
42/2020</v>
      </c>
      <c r="H182" s="16">
        <f>VLOOKUP(A182,[2]Contratos!A:K,11,0)</f>
        <v>45355</v>
      </c>
      <c r="I182" s="17" t="str">
        <f>VLOOKUP(A182,[2]Contratos!A:L,12,0)</f>
        <v>Lei 13.303/2016 CONTRATAÇÃO DIRETA DISPENSA DE LICITAÇÃO</v>
      </c>
      <c r="J182" s="16">
        <f>VLOOKUP(A182,[2]Contratos!A:M,13,0)</f>
        <v>45718</v>
      </c>
      <c r="K182" s="17">
        <f>VLOOKUP(A182,[2]Contratos!A:N,14,0)</f>
        <v>3999.99</v>
      </c>
      <c r="L182" s="17" t="str">
        <f>VLOOKUP(A182,[2]Contratos!A:O,15,0)</f>
        <v>ENCERRADO</v>
      </c>
    </row>
    <row r="183" spans="1:12" ht="45" x14ac:dyDescent="0.25">
      <c r="A183" s="11">
        <v>5424</v>
      </c>
      <c r="B183" s="12" t="str">
        <f>VLOOKUP(A183,[2]Contratos!A:B,2,0)</f>
        <v xml:space="preserve">50900.000297/2020-90 </v>
      </c>
      <c r="C183" s="13" t="str">
        <f>VLOOKUP(A183,[2]Contratos!A:C,3,0)</f>
        <v>PRESTAÇÃO DE SERVIÇOS DE CERTIFICAÇÃO DIGITAL PARA ATENDER AS NECESSIDADES DA CDC</v>
      </c>
      <c r="D183" s="13" t="str">
        <f>VLOOKUP(A183,[2]Contratos!A:E,5,0)</f>
        <v>RIO MADEIRA CERTIFICADORA DIGITAL EIRELI</v>
      </c>
      <c r="E183" s="14" t="str">
        <f>VLOOKUP(A183,[2]Contratos!A:F,6,0)</f>
        <v>23.035.197/0001-08</v>
      </c>
      <c r="F183" s="15" t="str">
        <f>VLOOKUP(A183,[2]Contratos!A:G,7,0)</f>
        <v>42/2020</v>
      </c>
      <c r="G183" s="15" t="str">
        <f>VLOOKUP(A183,[2]Contratos!A:H,8,0)</f>
        <v>4º ADITIVO -
 CONTRATO 
42/2020</v>
      </c>
      <c r="H183" s="16">
        <f>VLOOKUP(A183,[2]Contratos!A:K,11,0)</f>
        <v>45707</v>
      </c>
      <c r="I183" s="17" t="str">
        <f>VLOOKUP(A183,[2]Contratos!A:L,12,0)</f>
        <v>Lei 13.303/2016 CONTRATAÇÃO DIRETA DISPENSA DE LICITAÇÃO</v>
      </c>
      <c r="J183" s="16">
        <f>VLOOKUP(A183,[2]Contratos!A:M,13,0)</f>
        <v>46084</v>
      </c>
      <c r="K183" s="17">
        <f>VLOOKUP(A183,[2]Contratos!A:N,14,0)</f>
        <v>3999.99</v>
      </c>
      <c r="L183" s="17" t="str">
        <f>VLOOKUP(A183,[2]Contratos!A:O,15,0)</f>
        <v>ENCERRADO</v>
      </c>
    </row>
    <row r="184" spans="1:12" ht="72.75" customHeight="1" x14ac:dyDescent="0.25">
      <c r="A184" s="11">
        <v>5430</v>
      </c>
      <c r="B184" s="12" t="str">
        <f>VLOOKUP(A184,[2]Contratos!A:B,2,0)</f>
        <v>50900.000118/2021-03 20197002</v>
      </c>
      <c r="C184" s="13" t="str">
        <f>VLOOKUP(A184,[2]Contratos!A:C,3,0)</f>
        <v>CONTRATAÇÃO DE EMPRESA ESPECIALIZADA NA PRESTAÇÃO DE SERVIÇOS LABORATORIAIS PARA ANÁLISE FÍSICO-QUÍMICA E BACTERIOLÓGICA, ATESTANDO A QUALIDADE DA ÁGUA UTILIZADA PELA CDC</v>
      </c>
      <c r="D184" s="13" t="str">
        <f>VLOOKUP(A184,[2]Contratos!A:E,5,0)</f>
        <v>MOREIRA COSTA LABORATORIOS E ENGENHARIA AMBIENTAL LTDA</v>
      </c>
      <c r="E184" s="14" t="str">
        <f>VLOOKUP(A184,[2]Contratos!A:F,6,0)</f>
        <v>11.071.357/0001-87</v>
      </c>
      <c r="F184" s="15" t="str">
        <f>VLOOKUP(A184,[2]Contratos!A:G,7,0)</f>
        <v>43/2020</v>
      </c>
      <c r="G184" s="15">
        <f>VLOOKUP(A184,[2]Contratos!A:H,8,0)</f>
        <v>0</v>
      </c>
      <c r="H184" s="16">
        <f>VLOOKUP(A184,[2]Contratos!A:K,11,0)</f>
        <v>44182</v>
      </c>
      <c r="I184" s="17" t="str">
        <f>VLOOKUP(A184,[2]Contratos!A:L,12,0)</f>
        <v>Lei 13.303/16
PE 017/2020</v>
      </c>
      <c r="J184" s="16">
        <f>VLOOKUP(A184,[2]Contratos!A:M,13,0)</f>
        <v>44551</v>
      </c>
      <c r="K184" s="17">
        <f>VLOOKUP(A184,[2]Contratos!A:N,14,0)</f>
        <v>26400</v>
      </c>
      <c r="L184" s="17" t="str">
        <f>VLOOKUP(A184,[2]Contratos!A:O,15,0)</f>
        <v>ENCERRADO</v>
      </c>
    </row>
    <row r="185" spans="1:12" ht="82.5" customHeight="1" x14ac:dyDescent="0.25">
      <c r="A185" s="11">
        <v>5431</v>
      </c>
      <c r="B185" s="12" t="str">
        <f>VLOOKUP(A185,[2]Contratos!A:B,2,0)</f>
        <v>50900.000118/2021-03 20197002</v>
      </c>
      <c r="C185" s="13" t="str">
        <f>VLOOKUP(A185,[2]Contratos!A:C,3,0)</f>
        <v>CONTRATAÇÃO DE EMPRESA ESPECIALIZADA NA PRESTAÇÃO DE SERVIÇOS LABORATORIAIS PARA ANÁLISE FÍSICO-QUÍMICA E BACTERIOLÓGICA, ATESTANDO A QUALIDADE DA ÁGUA UTILIZADA PELA CDC</v>
      </c>
      <c r="D185" s="13" t="str">
        <f>VLOOKUP(A185,[2]Contratos!A:E,5,0)</f>
        <v>MOREIRA COSTA LABORATORIOS E ENGENHARIA AMBIENTAL LTDA</v>
      </c>
      <c r="E185" s="14" t="str">
        <f>VLOOKUP(A185,[2]Contratos!A:F,6,0)</f>
        <v>11.071.357/0001-87</v>
      </c>
      <c r="F185" s="15" t="str">
        <f>VLOOKUP(A185,[2]Contratos!A:G,7,0)</f>
        <v>43/2020</v>
      </c>
      <c r="G185" s="15" t="str">
        <f>VLOOKUP(A185,[2]Contratos!A:H,8,0)</f>
        <v>1º ADITIVO -
 CONTRATO 
43/2020</v>
      </c>
      <c r="H185" s="16">
        <f>VLOOKUP(A185,[2]Contratos!A:K,11,0)</f>
        <v>44537</v>
      </c>
      <c r="I185" s="17" t="str">
        <f>VLOOKUP(A185,[2]Contratos!A:L,12,0)</f>
        <v>Lei 13.303/16
PE 017/2020</v>
      </c>
      <c r="J185" s="16">
        <f>VLOOKUP(A185,[2]Contratos!A:M,13,0)</f>
        <v>44916</v>
      </c>
      <c r="K185" s="17">
        <f>VLOOKUP(A185,[2]Contratos!A:N,14,0)</f>
        <v>26400</v>
      </c>
      <c r="L185" s="17" t="str">
        <f>VLOOKUP(A185,[2]Contratos!A:O,15,0)</f>
        <v>ENCERRADO</v>
      </c>
    </row>
    <row r="186" spans="1:12" ht="82.5" customHeight="1" x14ac:dyDescent="0.25">
      <c r="A186" s="11">
        <v>5432</v>
      </c>
      <c r="B186" s="12" t="str">
        <f>VLOOKUP(A186,[2]Contratos!A:B,2,0)</f>
        <v>50900.000118/2021-03 20197002</v>
      </c>
      <c r="C186" s="13" t="str">
        <f>VLOOKUP(A186,[2]Contratos!A:C,3,0)</f>
        <v>CONTRATAÇÃO DE EMPRESA ESPECIALIZADA NA PRESTAÇÃO DE SERVIÇOS LABORATORIAIS PARA ANÁLISE FÍSICO-QUÍMICA E BACTERIOLÓGICA, ATESTANDO A QUALIDADE DA ÁGUA UTILIZADA PELA CDC</v>
      </c>
      <c r="D186" s="13" t="str">
        <f>VLOOKUP(A186,[2]Contratos!A:E,5,0)</f>
        <v>MOREIRA COSTA LABORATORIOS E ENGENHARIA AMBIENTAL LTDA</v>
      </c>
      <c r="E186" s="14" t="str">
        <f>VLOOKUP(A186,[2]Contratos!A:F,6,0)</f>
        <v>11.071.357/0001-87</v>
      </c>
      <c r="F186" s="15" t="str">
        <f>VLOOKUP(A186,[2]Contratos!A:G,7,0)</f>
        <v>43/2020</v>
      </c>
      <c r="G186" s="15" t="str">
        <f>VLOOKUP(A186,[2]Contratos!A:H,8,0)</f>
        <v>2º ADITIVO -
 CONTRATO 
43/2020</v>
      </c>
      <c r="H186" s="16">
        <f>VLOOKUP(A186,[2]Contratos!A:K,11,0)</f>
        <v>44873</v>
      </c>
      <c r="I186" s="17" t="str">
        <f>VLOOKUP(A186,[2]Contratos!A:L,12,0)</f>
        <v>Lei 13.303/16
PE 017/2020</v>
      </c>
      <c r="J186" s="16">
        <f>VLOOKUP(A186,[2]Contratos!A:M,13,0)</f>
        <v>45281</v>
      </c>
      <c r="K186" s="17">
        <f>VLOOKUP(A186,[2]Contratos!A:N,14,0)</f>
        <v>26400</v>
      </c>
      <c r="L186" s="17" t="str">
        <f>VLOOKUP(A186,[2]Contratos!A:O,15,0)</f>
        <v>ENCERRADO</v>
      </c>
    </row>
    <row r="187" spans="1:12" ht="82.5" customHeight="1" x14ac:dyDescent="0.25">
      <c r="A187" s="11">
        <v>5433</v>
      </c>
      <c r="B187" s="12" t="str">
        <f>VLOOKUP(A187,[2]Contratos!A:B,2,0)</f>
        <v>50900.000118/2021-03 20197002</v>
      </c>
      <c r="C187" s="13" t="str">
        <f>VLOOKUP(A187,[2]Contratos!A:C,3,0)</f>
        <v>CONTRATAÇÃO DE EMPRESA ESPECIALIZADA NA PRESTAÇÃO DE SERVIÇOS LABORATORIAIS PARA ANÁLISE FÍSICO-QUÍMICA E BACTERIOLÓGICA, ATESTANDO A QUALIDADE DA ÁGUA UTILIZADA PELA CDC</v>
      </c>
      <c r="D187" s="13" t="str">
        <f>VLOOKUP(A187,[2]Contratos!A:E,5,0)</f>
        <v>MOREIRA COSTA LABORATORIOS E ENGENHARIA AMBIENTAL LTDA</v>
      </c>
      <c r="E187" s="14" t="str">
        <f>VLOOKUP(A187,[2]Contratos!A:F,6,0)</f>
        <v>11.071.357/0001-87</v>
      </c>
      <c r="F187" s="15" t="str">
        <f>VLOOKUP(A187,[2]Contratos!A:G,7,0)</f>
        <v>43/2020</v>
      </c>
      <c r="G187" s="15" t="str">
        <f>VLOOKUP(A187,[2]Contratos!A:H,8,0)</f>
        <v>3º ADITIVO -
 CONTRATO 
43/2020</v>
      </c>
      <c r="H187" s="16">
        <f>VLOOKUP(A187,[2]Contratos!A:K,11,0)</f>
        <v>45281</v>
      </c>
      <c r="I187" s="17" t="str">
        <f>VLOOKUP(A187,[2]Contratos!A:L,12,0)</f>
        <v>Lei 13.303/16
PE 017/2020</v>
      </c>
      <c r="J187" s="16">
        <f>VLOOKUP(A187,[2]Contratos!A:M,13,0)</f>
        <v>45647</v>
      </c>
      <c r="K187" s="17">
        <f>VLOOKUP(A187,[2]Contratos!A:N,14,0)</f>
        <v>26400</v>
      </c>
      <c r="L187" s="17" t="str">
        <f>VLOOKUP(A187,[2]Contratos!A:O,15,0)</f>
        <v>ENCERRADO</v>
      </c>
    </row>
    <row r="188" spans="1:12" ht="82.5" customHeight="1" x14ac:dyDescent="0.25">
      <c r="A188" s="11">
        <v>5434</v>
      </c>
      <c r="B188" s="12" t="str">
        <f>VLOOKUP(A188,[2]Contratos!A:B,2,0)</f>
        <v>50900.000118/2021-03 20197002</v>
      </c>
      <c r="C188" s="13" t="str">
        <f>VLOOKUP(A188,[2]Contratos!A:C,3,0)</f>
        <v>CONTRATAÇÃO DE EMPRESA ESPECIALIZADA NA PRESTAÇÃO DE SERVIÇOS LABORATORIAIS PARA ANÁLISE FÍSICO-QUÍMICA E BACTERIOLÓGICA, ATESTANDO A QUALIDADE DA ÁGUA UTILIZADA PELA CDC</v>
      </c>
      <c r="D188" s="13" t="str">
        <f>VLOOKUP(A188,[2]Contratos!A:E,5,0)</f>
        <v>MOREIRA COSTA LABORATORIOS E ENGENHARIA AMBIENTAL LTDA</v>
      </c>
      <c r="E188" s="14" t="str">
        <f>VLOOKUP(A188,[2]Contratos!A:F,6,0)</f>
        <v>11.071.357/0001-87</v>
      </c>
      <c r="F188" s="15" t="str">
        <f>VLOOKUP(A188,[2]Contratos!A:G,7,0)</f>
        <v>43/2020</v>
      </c>
      <c r="G188" s="15" t="str">
        <f>VLOOKUP(A188,[2]Contratos!A:H,8,0)</f>
        <v>4º ADITIVO -
 CONTRATO 
43/2020</v>
      </c>
      <c r="H188" s="16">
        <f>VLOOKUP(A188,[2]Contratos!A:K,11,0)</f>
        <v>45649</v>
      </c>
      <c r="I188" s="17" t="str">
        <f>VLOOKUP(A188,[2]Contratos!A:L,12,0)</f>
        <v>Lei 13.303/16
PE 017/2020</v>
      </c>
      <c r="J188" s="16">
        <f>VLOOKUP(A188,[2]Contratos!A:M,13,0)</f>
        <v>46012</v>
      </c>
      <c r="K188" s="17">
        <f>VLOOKUP(A188,[2]Contratos!A:N,14,0)</f>
        <v>26400</v>
      </c>
      <c r="L188" s="17" t="str">
        <f>VLOOKUP(A188,[2]Contratos!A:O,15,0)</f>
        <v>ENCERRADO</v>
      </c>
    </row>
    <row r="189" spans="1:12" ht="45" x14ac:dyDescent="0.25">
      <c r="A189" s="11">
        <v>5440</v>
      </c>
      <c r="B189" s="12" t="str">
        <f>VLOOKUP(A189,[2]Contratos!A:B,2,0)</f>
        <v xml:space="preserve">50900.000549/2020-81 </v>
      </c>
      <c r="C189" s="13" t="str">
        <f>VLOOKUP(A189,[2]Contratos!A:C,3,0)</f>
        <v>PRESTAÇÃO DE SERVIÇOS DE COLETA, TRATAMENTO  E TRANSPORTE, COM DESTINAÇÃO FINAL DE RESÍDUOS DA CDC</v>
      </c>
      <c r="D189" s="13" t="str">
        <f>VLOOKUP(A189,[2]Contratos!A:E,5,0)</f>
        <v>BRASLIMP TRANSPORTES
 ESPECIALIZADOS LTDA</v>
      </c>
      <c r="E189" s="14" t="str">
        <f>VLOOKUP(A189,[2]Contratos!A:F,6,0)</f>
        <v>12.216.990/0001-89</v>
      </c>
      <c r="F189" s="15" t="str">
        <f>VLOOKUP(A189,[2]Contratos!A:G,7,0)</f>
        <v>44/2020</v>
      </c>
      <c r="G189" s="15">
        <f>VLOOKUP(A189,[2]Contratos!A:H,8,0)</f>
        <v>0</v>
      </c>
      <c r="H189" s="16">
        <f>VLOOKUP(A189,[2]Contratos!A:K,11,0)</f>
        <v>44188</v>
      </c>
      <c r="I189" s="17" t="str">
        <f>VLOOKUP(A189,[2]Contratos!A:L,12,0)</f>
        <v xml:space="preserve">Lei 13.303/2016 DISPENSA DE LICITAÇÃO - EMERGENCIAL </v>
      </c>
      <c r="J189" s="16">
        <f>VLOOKUP(A189,[2]Contratos!A:M,13,0)</f>
        <v>44375</v>
      </c>
      <c r="K189" s="17">
        <f>VLOOKUP(A189,[2]Contratos!A:N,14,0)</f>
        <v>35299.760000000002</v>
      </c>
      <c r="L189" s="17" t="str">
        <f>VLOOKUP(A189,[2]Contratos!A:O,15,0)</f>
        <v>ENCERRADO</v>
      </c>
    </row>
    <row r="190" spans="1:12" ht="69" customHeight="1" x14ac:dyDescent="0.25">
      <c r="A190" s="11">
        <v>6010</v>
      </c>
      <c r="B190" s="12" t="str">
        <f>VLOOKUP(A190,[2]Contratos!A:B,2,0)</f>
        <v>50900.000222/2020-17 50900.000160/2020-35</v>
      </c>
      <c r="C190" s="13" t="s">
        <v>13</v>
      </c>
      <c r="D190" s="13" t="str">
        <f>VLOOKUP(A190,[2]Contratos!A:E,5,0)</f>
        <v>FAIRFAX BRASIL SEGUROS CORPORATIVOS S/A</v>
      </c>
      <c r="E190" s="14" t="str">
        <f>VLOOKUP(A190,[2]Contratos!A:F,6,0)</f>
        <v>10.793.428/0001-92</v>
      </c>
      <c r="F190" s="15" t="str">
        <f>VLOOKUP(A190,[2]Contratos!A:G,7,0)</f>
        <v>01/2021</v>
      </c>
      <c r="G190" s="15">
        <f>VLOOKUP(A190,[2]Contratos!A:H,8,0)</f>
        <v>0</v>
      </c>
      <c r="H190" s="16">
        <f>VLOOKUP(A190,[2]Contratos!A:K,11,0)</f>
        <v>44222</v>
      </c>
      <c r="I190" s="17" t="str">
        <f>VLOOKUP(A190,[2]Contratos!A:L,12,0)</f>
        <v>Lei 13.303/16
PE 21/2020</v>
      </c>
      <c r="J190" s="16">
        <f>VLOOKUP(A190,[2]Contratos!A:M,13,0)</f>
        <v>44591</v>
      </c>
      <c r="K190" s="17">
        <f>VLOOKUP(A190,[2]Contratos!A:N,14,0)</f>
        <v>291999.96000000002</v>
      </c>
      <c r="L190" s="17" t="str">
        <f>VLOOKUP(A190,[2]Contratos!A:O,15,0)</f>
        <v>ENCERRADO</v>
      </c>
    </row>
    <row r="191" spans="1:12" ht="64.5" customHeight="1" x14ac:dyDescent="0.25">
      <c r="A191" s="11">
        <v>6011</v>
      </c>
      <c r="B191" s="12" t="str">
        <f>VLOOKUP(A191,[2]Contratos!A:B,2,0)</f>
        <v>50900.000222/2020-17 50900.000160/2020-35</v>
      </c>
      <c r="C191" s="13" t="s">
        <v>13</v>
      </c>
      <c r="D191" s="13" t="str">
        <f>VLOOKUP(A191,[2]Contratos!A:E,5,0)</f>
        <v>FAIRFAX BRASIL SEGUROS CORPORATIVOS S/A</v>
      </c>
      <c r="E191" s="14" t="str">
        <f>VLOOKUP(A191,[2]Contratos!A:F,6,0)</f>
        <v>10.793.428/0001-92</v>
      </c>
      <c r="F191" s="15" t="str">
        <f>VLOOKUP(A191,[2]Contratos!A:G,7,0)</f>
        <v>01/2021</v>
      </c>
      <c r="G191" s="15" t="str">
        <f>VLOOKUP(A191,[2]Contratos!A:H,8,0)</f>
        <v>1º ADITIVO - CONTRATO
01/2021</v>
      </c>
      <c r="H191" s="16">
        <f>VLOOKUP(A191,[2]Contratos!A:K,11,0)</f>
        <v>44552</v>
      </c>
      <c r="I191" s="17" t="str">
        <f>VLOOKUP(A191,[2]Contratos!A:L,12,0)</f>
        <v>Lei 13.303/16
PE 21/2020</v>
      </c>
      <c r="J191" s="16">
        <f>VLOOKUP(A191,[2]Contratos!A:M,13,0)</f>
        <v>44956</v>
      </c>
      <c r="K191" s="17">
        <f>VLOOKUP(A191,[2]Contratos!A:N,14,0)</f>
        <v>291999.96000000002</v>
      </c>
      <c r="L191" s="17" t="str">
        <f>VLOOKUP(A191,[2]Contratos!A:O,15,0)</f>
        <v>ENCERRADO</v>
      </c>
    </row>
    <row r="192" spans="1:12" ht="64.5" customHeight="1" x14ac:dyDescent="0.25">
      <c r="A192" s="11">
        <v>6012</v>
      </c>
      <c r="B192" s="12" t="str">
        <f>VLOOKUP(A192,[2]Contratos!A:B,2,0)</f>
        <v>50900.000222/2020-17 50900.000160/2020-35</v>
      </c>
      <c r="C192" s="13" t="s">
        <v>13</v>
      </c>
      <c r="D192" s="13" t="str">
        <f>VLOOKUP(A192,[2]Contratos!A:E,5,0)</f>
        <v>FAIRFAX BRASIL SEGUROS CORPORATIVOS S/A</v>
      </c>
      <c r="E192" s="14" t="str">
        <f>VLOOKUP(A192,[2]Contratos!A:F,6,0)</f>
        <v>10.793.428/0001-92</v>
      </c>
      <c r="F192" s="15" t="str">
        <f>VLOOKUP(A192,[2]Contratos!A:G,7,0)</f>
        <v>01/2021</v>
      </c>
      <c r="G192" s="15" t="str">
        <f>VLOOKUP(A192,[2]Contratos!A:H,8,0)</f>
        <v>2º ADITIVO - CONTRATO
01/2021</v>
      </c>
      <c r="H192" s="16">
        <f>VLOOKUP(A192,[2]Contratos!A:K,11,0)</f>
        <v>44956</v>
      </c>
      <c r="I192" s="17" t="str">
        <f>VLOOKUP(A192,[2]Contratos!A:L,12,0)</f>
        <v>Lei 13.303/16
PE 21/2020</v>
      </c>
      <c r="J192" s="16">
        <f>VLOOKUP(A192,[2]Contratos!A:M,13,0)</f>
        <v>45321</v>
      </c>
      <c r="K192" s="17">
        <f>VLOOKUP(A192,[2]Contratos!A:N,14,0)</f>
        <v>291999.96000000002</v>
      </c>
      <c r="L192" s="17" t="str">
        <f>VLOOKUP(A192,[2]Contratos!A:O,15,0)</f>
        <v>ENCERRADO</v>
      </c>
    </row>
    <row r="193" spans="1:12" ht="64.5" customHeight="1" x14ac:dyDescent="0.25">
      <c r="A193" s="11">
        <v>6013</v>
      </c>
      <c r="B193" s="12" t="str">
        <f>VLOOKUP(A193,[2]Contratos!A:B,2,0)</f>
        <v>50900.000222/2020-17 50900.000160/2020-35</v>
      </c>
      <c r="C193" s="13" t="s">
        <v>13</v>
      </c>
      <c r="D193" s="13" t="str">
        <f>VLOOKUP(A193,[2]Contratos!A:E,5,0)</f>
        <v>FAIRFAX BRASIL SEGUROS CORPORATIVOS S/A</v>
      </c>
      <c r="E193" s="14" t="str">
        <f>VLOOKUP(A193,[2]Contratos!A:F,6,0)</f>
        <v>10.793.428/0001-92</v>
      </c>
      <c r="F193" s="15" t="str">
        <f>VLOOKUP(A193,[2]Contratos!A:G,7,0)</f>
        <v>01/2021</v>
      </c>
      <c r="G193" s="15" t="str">
        <f>VLOOKUP(A193,[2]Contratos!A:H,8,0)</f>
        <v>3º ADITIVO - CONTRATO
01/2021</v>
      </c>
      <c r="H193" s="16">
        <f>VLOOKUP(A193,[2]Contratos!A:K,11,0)</f>
        <v>45321</v>
      </c>
      <c r="I193" s="17" t="str">
        <f>VLOOKUP(A193,[2]Contratos!A:L,12,0)</f>
        <v>Lei 13.303/16
PE 21/2020</v>
      </c>
      <c r="J193" s="16">
        <f>VLOOKUP(A193,[2]Contratos!A:M,13,0)</f>
        <v>45687</v>
      </c>
      <c r="K193" s="17">
        <f>VLOOKUP(A193,[2]Contratos!A:N,14,0)</f>
        <v>291999.96000000002</v>
      </c>
      <c r="L193" s="17" t="str">
        <f>VLOOKUP(A193,[2]Contratos!A:O,15,0)</f>
        <v>ENCERRADO</v>
      </c>
    </row>
    <row r="194" spans="1:12" ht="64.5" customHeight="1" x14ac:dyDescent="0.25">
      <c r="A194" s="11">
        <v>6014</v>
      </c>
      <c r="B194" s="12" t="str">
        <f>VLOOKUP(A194,[2]Contratos!A:B,2,0)</f>
        <v>50900.000222/2020-17 50900.000160/2020-35</v>
      </c>
      <c r="C194" s="13" t="s">
        <v>13</v>
      </c>
      <c r="D194" s="13" t="str">
        <f>VLOOKUP(A194,[2]Contratos!A:E,5,0)</f>
        <v>FAIRFAX BRASIL SEGUROS CORPORATIVOS S/A</v>
      </c>
      <c r="E194" s="14" t="str">
        <f>VLOOKUP(A194,[2]Contratos!A:F,6,0)</f>
        <v>10.793.428/0001-92</v>
      </c>
      <c r="F194" s="15" t="str">
        <f>VLOOKUP(A194,[2]Contratos!A:G,7,0)</f>
        <v>01/2021</v>
      </c>
      <c r="G194" s="15" t="str">
        <f>VLOOKUP(A194,[2]Contratos!A:H,8,0)</f>
        <v>4º ADITIVO - CONTRATO
01/2021</v>
      </c>
      <c r="H194" s="16">
        <f>VLOOKUP(A194,[2]Contratos!A:K,11,0)</f>
        <v>45687</v>
      </c>
      <c r="I194" s="17" t="str">
        <f>VLOOKUP(A194,[2]Contratos!A:L,12,0)</f>
        <v>Lei 13.303/16
PE 21/2020</v>
      </c>
      <c r="J194" s="16">
        <f>VLOOKUP(A194,[2]Contratos!A:M,13,0)</f>
        <v>46052</v>
      </c>
      <c r="K194" s="17">
        <f>VLOOKUP(A194,[2]Contratos!A:N,14,0)</f>
        <v>291999.96000000002</v>
      </c>
      <c r="L194" s="17" t="str">
        <f>VLOOKUP(A194,[2]Contratos!A:O,15,0)</f>
        <v>ENCERRADO</v>
      </c>
    </row>
    <row r="195" spans="1:12" ht="45" x14ac:dyDescent="0.25">
      <c r="A195" s="11">
        <v>6020</v>
      </c>
      <c r="B195" s="12" t="str">
        <f>VLOOKUP(A195,[2]Contratos!A:B,2,0)</f>
        <v xml:space="preserve">50900.000169/2020-46 </v>
      </c>
      <c r="C195" s="13" t="str">
        <f>VLOOKUP(A195,[2]Contratos!A:C,3,0)</f>
        <v>LOCAÇÃO DE BANHEIRO QUÍMICO PARA POSTO AVANÇADO DE ACESSO AO TMP</v>
      </c>
      <c r="D195" s="13" t="str">
        <f>VLOOKUP(A195,[2]Contratos!A:E,5,0)</f>
        <v>SISAM</v>
      </c>
      <c r="E195" s="14" t="str">
        <f>VLOOKUP(A195,[2]Contratos!A:F,6,0)</f>
        <v>03.344.236/0001-33</v>
      </c>
      <c r="F195" s="15" t="str">
        <f>VLOOKUP(A195,[2]Contratos!A:G,7,0)</f>
        <v>02/2021</v>
      </c>
      <c r="G195" s="15">
        <f>VLOOKUP(A195,[2]Contratos!A:H,8,0)</f>
        <v>0</v>
      </c>
      <c r="H195" s="16">
        <f>VLOOKUP(A195,[2]Contratos!A:K,11,0)</f>
        <v>44239</v>
      </c>
      <c r="I195" s="17" t="str">
        <f>VLOOKUP(A195,[2]Contratos!A:L,12,0)</f>
        <v>Lei 13.303/2016 CONTRATAÇÃO DIRETA DISPENSA DE LICITAÇÃO</v>
      </c>
      <c r="J195" s="16">
        <f>VLOOKUP(A195,[2]Contratos!A:M,13,0)</f>
        <v>44624</v>
      </c>
      <c r="K195" s="17">
        <f>VLOOKUP(A195,[2]Contratos!A:N,14,0)</f>
        <v>7800</v>
      </c>
      <c r="L195" s="17" t="str">
        <f>VLOOKUP(A195,[2]Contratos!A:O,15,0)</f>
        <v>ENCERRADO</v>
      </c>
    </row>
    <row r="196" spans="1:12" ht="98.25" customHeight="1" x14ac:dyDescent="0.25">
      <c r="A196" s="11">
        <v>6030</v>
      </c>
      <c r="B196" s="12" t="str">
        <f>VLOOKUP(A196,[2]Contratos!A:B,2,0)</f>
        <v xml:space="preserve">50900.000511/2020-16 </v>
      </c>
      <c r="C196" s="13" t="str">
        <f>VLOOKUP(A196,[2]Contratos!A:C,3,0)</f>
        <v>SOLUÇÃO DE PROTEÇÃO DE REDE COM CARACTERÍSTICAS DE NEXT GENERATION FIREWALL (NGFW) PARA SEGURANÇA DA INFORMAÇÃO PERIMETRAL E PROTEÇÃO DE ENDPOINT CONTEMPLANDO INSTALAÇÃO, CONFIGURAÇÃO, MIGRAÇÃO, MONITORAMENTO, GARANTIA E SUPORTE TÉCNICO</v>
      </c>
      <c r="D196" s="13" t="str">
        <f>VLOOKUP(A196,[2]Contratos!A:E,5,0)</f>
        <v>TRUST CONTROL - SEGURANCA EM TECNOLOGIA DA INFORMACAO LTDA</v>
      </c>
      <c r="E196" s="14" t="str">
        <f>VLOOKUP(A196,[2]Contratos!A:F,6,0)</f>
        <v>11.061.153/0001-65</v>
      </c>
      <c r="F196" s="15" t="str">
        <f>VLOOKUP(A196,[2]Contratos!A:G,7,0)</f>
        <v>03/2021</v>
      </c>
      <c r="G196" s="15">
        <f>VLOOKUP(A196,[2]Contratos!A:H,8,0)</f>
        <v>0</v>
      </c>
      <c r="H196" s="16">
        <f>VLOOKUP(A196,[2]Contratos!A:K,11,0)</f>
        <v>44245</v>
      </c>
      <c r="I196" s="17" t="str">
        <f>VLOOKUP(A196,[2]Contratos!A:L,12,0)</f>
        <v xml:space="preserve">Lei 13.303/2016 DISPENSA DE LICITAÇÃO - EMERGENCIAL </v>
      </c>
      <c r="J196" s="16">
        <f>VLOOKUP(A196,[2]Contratos!A:M,13,0)</f>
        <v>44425</v>
      </c>
      <c r="K196" s="17">
        <f>VLOOKUP(A196,[2]Contratos!A:N,14,0)</f>
        <v>74163</v>
      </c>
      <c r="L196" s="17" t="str">
        <f>VLOOKUP(A196,[2]Contratos!A:O,15,0)</f>
        <v>ENCERRADO</v>
      </c>
    </row>
    <row r="197" spans="1:12" ht="63" customHeight="1" x14ac:dyDescent="0.25">
      <c r="A197" s="11">
        <v>6040</v>
      </c>
      <c r="B197" s="12" t="str">
        <f>VLOOKUP(A197,[2]Contratos!A:B,2,0)</f>
        <v>50900.000199/2021-33 20190905 50900.000282/2021-11</v>
      </c>
      <c r="C197" s="13" t="str">
        <f>VLOOKUP(A197,[2]Contratos!A:C,3,0)</f>
        <v>AQUISIÇÃO, POR DEMANDA, DE MATERIAIS DOS SINAIS FIXOS E FLUTUANTES DE ACESSO NO PORTO DE FORTALEZA – SINALIZAÇÃO NÁUTICA - LOTE 03 - LANTERNA MARÍTIMA DE LED</v>
      </c>
      <c r="D197" s="13" t="str">
        <f>VLOOKUP(A197,[2]Contratos!A:E,5,0)</f>
        <v>3G ENGENHARIA LTDA</v>
      </c>
      <c r="E197" s="14" t="str">
        <f>VLOOKUP(A197,[2]Contratos!A:F,6,0)</f>
        <v>19.657.038/0001-60</v>
      </c>
      <c r="F197" s="15" t="str">
        <f>VLOOKUP(A197,[2]Contratos!A:G,7,0)</f>
        <v>04/2021</v>
      </c>
      <c r="G197" s="15">
        <f>VLOOKUP(A197,[2]Contratos!A:H,8,0)</f>
        <v>0</v>
      </c>
      <c r="H197" s="16">
        <f>VLOOKUP(A197,[2]Contratos!A:K,11,0)</f>
        <v>44258</v>
      </c>
      <c r="I197" s="17" t="str">
        <f>VLOOKUP(A197,[2]Contratos!A:L,12,0)</f>
        <v>Lei 13.303/16
PE 15/2020</v>
      </c>
      <c r="J197" s="16">
        <f>VLOOKUP(A197,[2]Contratos!A:M,13,0)</f>
        <v>44624</v>
      </c>
      <c r="K197" s="17">
        <f>VLOOKUP(A197,[2]Contratos!A:N,14,0)</f>
        <v>70100</v>
      </c>
      <c r="L197" s="17" t="str">
        <f>VLOOKUP(A197,[2]Contratos!A:O,15,0)</f>
        <v>ENCERRADO</v>
      </c>
    </row>
    <row r="198" spans="1:12" ht="72" customHeight="1" x14ac:dyDescent="0.25">
      <c r="A198" s="11">
        <v>6401</v>
      </c>
      <c r="B198" s="12" t="str">
        <f>VLOOKUP(A198,[2]Contratos!A:B,2,0)</f>
        <v>50900.000199/2021-33 20190905 50900.000282/2021-11</v>
      </c>
      <c r="C198" s="13" t="str">
        <f>VLOOKUP(A198,[2]Contratos!A:C,3,0)</f>
        <v>AQUISIÇÃO, POR DEMANDA, DE MATERIAIS DOS SINAIS FIXOS E FLUTUANTES DE ACESSO NO PORTO DE FORTALEZA – SINALIZAÇÃO NÁUTICA - LOTE 03 - LANTERNA MARÍTIMA DE LED</v>
      </c>
      <c r="D198" s="13" t="str">
        <f>VLOOKUP(A198,[2]Contratos!A:E,5,0)</f>
        <v>3G ENGENHARIA LTDA</v>
      </c>
      <c r="E198" s="14" t="str">
        <f>VLOOKUP(A198,[2]Contratos!A:F,6,0)</f>
        <v>19.657.038/0001-60</v>
      </c>
      <c r="F198" s="15" t="str">
        <f>VLOOKUP(A198,[2]Contratos!A:G,7,0)</f>
        <v>04/2021</v>
      </c>
      <c r="G198" s="15" t="str">
        <f>VLOOKUP(A198,[2]Contratos!A:H,8,0)</f>
        <v>1º ADITIVO - CONTRATO
04/2021</v>
      </c>
      <c r="H198" s="16">
        <f>VLOOKUP(A198,[2]Contratos!A:K,11,0)</f>
        <v>44624</v>
      </c>
      <c r="I198" s="17" t="str">
        <f>VLOOKUP(A198,[2]Contratos!A:L,12,0)</f>
        <v>Lei 13.303/16
PE 15/2020</v>
      </c>
      <c r="J198" s="16">
        <f>VLOOKUP(A198,[2]Contratos!A:M,13,0)</f>
        <v>44989</v>
      </c>
      <c r="K198" s="17">
        <f>VLOOKUP(A198,[2]Contratos!A:N,14,0)</f>
        <v>70100</v>
      </c>
      <c r="L198" s="17" t="str">
        <f>VLOOKUP(A198,[2]Contratos!A:O,15,0)</f>
        <v>ENCERRADO</v>
      </c>
    </row>
    <row r="199" spans="1:12" ht="70.5" customHeight="1" x14ac:dyDescent="0.25">
      <c r="A199" s="11">
        <v>6050</v>
      </c>
      <c r="B199" s="12" t="str">
        <f>VLOOKUP(A199,[2]Contratos!A:B,2,0)</f>
        <v xml:space="preserve">50900.000522/2020-98 </v>
      </c>
      <c r="C199" s="13" t="str">
        <f>VLOOKUP(A199,[2]Contratos!A:C,3,0)</f>
        <v>SERVIÇO DE EMISSÃO DE ATESTADO DE SAÚDE OPERACIONAL - ASO E PCMSO</v>
      </c>
      <c r="D199" s="13" t="str">
        <f>VLOOKUP(A199,[2]Contratos!A:E,5,0)</f>
        <v>V SAÚDE OCUPACIONAL LTDA – EPP (VIP SAÚDE)</v>
      </c>
      <c r="E199" s="14" t="str">
        <f>VLOOKUP(A199,[2]Contratos!A:F,6,0)</f>
        <v>01.608.829/0001-34</v>
      </c>
      <c r="F199" s="15" t="str">
        <f>VLOOKUP(A199,[2]Contratos!A:G,7,0)</f>
        <v>05/2021</v>
      </c>
      <c r="G199" s="15">
        <f>VLOOKUP(A199,[2]Contratos!A:H,8,0)</f>
        <v>0</v>
      </c>
      <c r="H199" s="16">
        <f>VLOOKUP(A199,[2]Contratos!A:K,11,0)</f>
        <v>44291</v>
      </c>
      <c r="I199" s="17" t="str">
        <f>VLOOKUP(A199,[2]Contratos!A:L,12,0)</f>
        <v>Lei 13.303/2016 CONTRATAÇÃO DIRETA DISPENSA DE LICITAÇÃO</v>
      </c>
      <c r="J199" s="16">
        <f>VLOOKUP(A199,[2]Contratos!A:M,13,0)</f>
        <v>44659</v>
      </c>
      <c r="K199" s="17">
        <f>VLOOKUP(A199,[2]Contratos!A:N,14,0)</f>
        <v>6800</v>
      </c>
      <c r="L199" s="17" t="str">
        <f>VLOOKUP(A199,[2]Contratos!A:O,15,0)</f>
        <v>ENCERRADO</v>
      </c>
    </row>
    <row r="200" spans="1:12" ht="70.5" customHeight="1" x14ac:dyDescent="0.25">
      <c r="A200" s="11">
        <v>6051</v>
      </c>
      <c r="B200" s="12" t="str">
        <f>VLOOKUP(A200,[2]Contratos!A:B,2,0)</f>
        <v xml:space="preserve">50900.000522/2020-98 </v>
      </c>
      <c r="C200" s="13" t="str">
        <f>VLOOKUP(A200,[2]Contratos!A:C,3,0)</f>
        <v>SERVIÇO DE EMISSÃO DE ATESTADO DE SAÚDE OPERACIONAL - ASO E PCMSO</v>
      </c>
      <c r="D200" s="13" t="str">
        <f>VLOOKUP(A200,[2]Contratos!A:E,5,0)</f>
        <v>V SAÚDE OCUPACIONAL LTDA – EPP (VIP SAÚDE)</v>
      </c>
      <c r="E200" s="14" t="str">
        <f>VLOOKUP(A200,[2]Contratos!A:F,6,0)</f>
        <v>01.608.829/0001-34</v>
      </c>
      <c r="F200" s="15" t="str">
        <f>VLOOKUP(A200,[2]Contratos!A:G,7,0)</f>
        <v>05/2021</v>
      </c>
      <c r="G200" s="15" t="str">
        <f>VLOOKUP(A200,[2]Contratos!A:H,8,0)</f>
        <v>1º ADITIVO - CONTRATO
05/2021</v>
      </c>
      <c r="H200" s="16">
        <f>VLOOKUP(A200,[2]Contratos!A:K,11,0)</f>
        <v>44643</v>
      </c>
      <c r="I200" s="17" t="str">
        <f>VLOOKUP(A200,[2]Contratos!A:L,12,0)</f>
        <v>Lei 13.303/2016 CONTRATAÇÃO DIRETA DISPENSA DE LICITAÇÃO</v>
      </c>
      <c r="J200" s="16">
        <f>VLOOKUP(A200,[2]Contratos!A:M,13,0)</f>
        <v>45024</v>
      </c>
      <c r="K200" s="17">
        <f>VLOOKUP(A200,[2]Contratos!A:N,14,0)</f>
        <v>6800</v>
      </c>
      <c r="L200" s="17" t="str">
        <f>VLOOKUP(A200,[2]Contratos!A:O,15,0)</f>
        <v>ENCERRADO</v>
      </c>
    </row>
    <row r="201" spans="1:12" ht="80.25" customHeight="1" x14ac:dyDescent="0.25">
      <c r="A201" s="11">
        <v>6052</v>
      </c>
      <c r="B201" s="12" t="str">
        <f>VLOOKUP(A201,[2]Contratos!A:B,2,0)</f>
        <v xml:space="preserve">50900.000522/2020-98 </v>
      </c>
      <c r="C201" s="13" t="str">
        <f>VLOOKUP(A201,[2]Contratos!A:C,3,0)</f>
        <v>SERVIÇO DE EMISSÃO DE ATESTADO DE SAÚDE OPERACIONAL - ASO E PCMSO</v>
      </c>
      <c r="D201" s="13" t="str">
        <f>VLOOKUP(A201,[2]Contratos!A:E,5,0)</f>
        <v>V SAÚDE OCUPACIONAL LTDA – EPP (VIP SAÚDE)</v>
      </c>
      <c r="E201" s="14" t="str">
        <f>VLOOKUP(A201,[2]Contratos!A:F,6,0)</f>
        <v>01.608.829/0001-34</v>
      </c>
      <c r="F201" s="15" t="str">
        <f>VLOOKUP(A201,[2]Contratos!A:G,7,0)</f>
        <v>05/2021</v>
      </c>
      <c r="G201" s="15" t="str">
        <f>VLOOKUP(A201,[2]Contratos!A:H,8,0)</f>
        <v>2º ADITIVO - CONTRATO
05/2021</v>
      </c>
      <c r="H201" s="16">
        <f>VLOOKUP(A201,[2]Contratos!A:K,11,0)</f>
        <v>44971</v>
      </c>
      <c r="I201" s="17" t="str">
        <f>VLOOKUP(A201,[2]Contratos!A:L,12,0)</f>
        <v>Lei 13.303/2016 CONTRATAÇÃO DIRETA DISPENSA DE LICITAÇÃO</v>
      </c>
      <c r="J201" s="16">
        <f>VLOOKUP(A201,[2]Contratos!A:M,13,0)</f>
        <v>45390</v>
      </c>
      <c r="K201" s="17">
        <f>VLOOKUP(A201,[2]Contratos!A:N,14,0)</f>
        <v>6800</v>
      </c>
      <c r="L201" s="17" t="str">
        <f>VLOOKUP(A201,[2]Contratos!A:O,15,0)</f>
        <v>ENCERRADO</v>
      </c>
    </row>
    <row r="202" spans="1:12" ht="80.25" customHeight="1" x14ac:dyDescent="0.25">
      <c r="A202" s="11">
        <v>6053</v>
      </c>
      <c r="B202" s="12" t="str">
        <f>VLOOKUP(A202,[2]Contratos!A:B,2,0)</f>
        <v xml:space="preserve">50900.000522/2020-98 </v>
      </c>
      <c r="C202" s="13" t="str">
        <f>VLOOKUP(A202,[2]Contratos!A:C,3,0)</f>
        <v>SERVIÇO DE EMISSÃO DE ATESTADO DE SAÚDE OPERACIONAL - ASO E PCMSO</v>
      </c>
      <c r="D202" s="13" t="str">
        <f>VLOOKUP(A202,[2]Contratos!A:E,5,0)</f>
        <v>V SAÚDE OCUPACIONAL LTDA – EPP (VIP SAÚDE)</v>
      </c>
      <c r="E202" s="14" t="str">
        <f>VLOOKUP(A202,[2]Contratos!A:F,6,0)</f>
        <v>01.608.829/0001-34</v>
      </c>
      <c r="F202" s="15" t="str">
        <f>VLOOKUP(A202,[2]Contratos!A:G,7,0)</f>
        <v>05/2021</v>
      </c>
      <c r="G202" s="15" t="str">
        <f>VLOOKUP(A202,[2]Contratos!A:H,8,0)</f>
        <v>3º ADITIVO - CONTRATO
05/2021</v>
      </c>
      <c r="H202" s="16">
        <f>VLOOKUP(A202,[2]Contratos!A:K,11,0)</f>
        <v>45390</v>
      </c>
      <c r="I202" s="17" t="str">
        <f>VLOOKUP(A202,[2]Contratos!A:L,12,0)</f>
        <v>Lei 13.303/2016 CONTRATAÇÃO DIRETA DISPENSA DE LICITAÇÃO</v>
      </c>
      <c r="J202" s="16">
        <v>45393</v>
      </c>
      <c r="K202" s="17">
        <f>VLOOKUP(A202,[2]Contratos!A:N,14,0)</f>
        <v>6800</v>
      </c>
      <c r="L202" s="17" t="str">
        <f>VLOOKUP(A202,[2]Contratos!A:O,15,0)</f>
        <v>ENCERRADO</v>
      </c>
    </row>
    <row r="203" spans="1:12" ht="80.25" customHeight="1" x14ac:dyDescent="0.25">
      <c r="A203" s="11">
        <v>6054</v>
      </c>
      <c r="B203" s="12" t="str">
        <f>VLOOKUP(A203,[2]Contratos!A:B,2,0)</f>
        <v xml:space="preserve">50900.000522/2020-98 </v>
      </c>
      <c r="C203" s="13" t="str">
        <f>VLOOKUP(A203,[2]Contratos!A:C,3,0)</f>
        <v>SERVIÇO DE EMISSÃO DE ATESTADO DE SAÚDE OPERACIONAL - ASO E PCMSO</v>
      </c>
      <c r="D203" s="13" t="str">
        <f>VLOOKUP(A203,[2]Contratos!A:E,5,0)</f>
        <v>V SAÚDE OCUPACIONAL LTDA – EPP (VIP SAÚDE)</v>
      </c>
      <c r="E203" s="14" t="str">
        <f>VLOOKUP(A203,[2]Contratos!A:F,6,0)</f>
        <v>01.608.829/0001-34</v>
      </c>
      <c r="F203" s="15" t="str">
        <f>VLOOKUP(A203,[2]Contratos!A:G,7,0)</f>
        <v>05/2021</v>
      </c>
      <c r="G203" s="15" t="str">
        <f>VLOOKUP(A203,[2]Contratos!A:H,8,0)</f>
        <v>4º ADITIVO - CONTRATO
05/2021</v>
      </c>
      <c r="H203" s="16" t="str">
        <f>VLOOKUP(A203,[2]Contratos!A:K,11,0)</f>
        <v>12//03/2025</v>
      </c>
      <c r="I203" s="17" t="str">
        <f>VLOOKUP(A203,[2]Contratos!A:L,12,0)</f>
        <v>Lei 13.303/2016 CONTRATAÇÃO DIRETA DISPENSA DE LICITAÇÃO</v>
      </c>
      <c r="J203" s="16">
        <v>45393</v>
      </c>
      <c r="K203" s="17">
        <f>VLOOKUP(A203,[2]Contratos!A:N,14,0)</f>
        <v>6800</v>
      </c>
      <c r="L203" s="17" t="str">
        <f>VLOOKUP(A203,[2]Contratos!A:O,15,0)</f>
        <v>EM EXECUÇÃO</v>
      </c>
    </row>
    <row r="204" spans="1:12" ht="146.25" customHeight="1" x14ac:dyDescent="0.25">
      <c r="A204" s="11">
        <v>6060</v>
      </c>
      <c r="B204" s="12" t="str">
        <f>VLOOKUP(A204,[2]Contratos!A:B,2,0)</f>
        <v xml:space="preserve">50900.000593/2020-91 </v>
      </c>
      <c r="C204" s="13" t="str">
        <f>VLOOKUP(A204,[2]Contratos!A:C,3,0)</f>
        <v>CONTRATAÇÃO DE EMPRESA ESPECIALIZADA EM SEGURANÇA DA INFORMAÇÃO PARA A PRESTAÇÃO DE SERVIÇO DO TIPO AUDITORIA EXTERNA DE SEGURANÇA (PENTEST) EM 01 APLICATIVO WEB (SISPORT), DESENVOLVIDO EM LINGUAGEM C#. VISANDO IDENTIFICAR AMEAÇAS E VULNERABILIDADES ATRAVÉS DA REALIZAÇÃO DE AÇÕES QUE SIMULEM ATAQUES DE REDE, SERVIDORES, APLICAÇÕES WEB E APLICATIVOS MOBILE (TESTE DE INTRUSÃO)</v>
      </c>
      <c r="D204" s="13" t="str">
        <f>VLOOKUP(A204,[2]Contratos!A:E,5,0)</f>
        <v>BESAFE BRASIL CONSULTORIA EM TI E GESTAO DE RISCOS</v>
      </c>
      <c r="E204" s="14" t="str">
        <f>VLOOKUP(A204,[2]Contratos!A:F,6,0)</f>
        <v>22.414.960/0001-30</v>
      </c>
      <c r="F204" s="15" t="str">
        <f>VLOOKUP(A204,[2]Contratos!A:G,7,0)</f>
        <v>06/2021</v>
      </c>
      <c r="G204" s="15">
        <f>VLOOKUP(A204,[2]Contratos!A:H,8,0)</f>
        <v>0</v>
      </c>
      <c r="H204" s="16">
        <f>VLOOKUP(A204,[2]Contratos!A:K,11,0)</f>
        <v>44291</v>
      </c>
      <c r="I204" s="17" t="str">
        <f>VLOOKUP(A204,[2]Contratos!A:L,12,0)</f>
        <v>Lei 13.303/2016 CONTRATAÇÃO DIRETA DISPENSA DE LICITAÇÃO</v>
      </c>
      <c r="J204" s="16">
        <f>VLOOKUP(A204,[2]Contratos!A:M,13,0)</f>
        <v>44495</v>
      </c>
      <c r="K204" s="17">
        <f>VLOOKUP(A204,[2]Contratos!A:N,14,0)</f>
        <v>13000</v>
      </c>
      <c r="L204" s="17" t="str">
        <f>VLOOKUP(A204,[2]Contratos!A:O,15,0)</f>
        <v>ENCERRADO</v>
      </c>
    </row>
    <row r="205" spans="1:12" ht="47.25" customHeight="1" x14ac:dyDescent="0.25">
      <c r="A205" s="11">
        <v>6070</v>
      </c>
      <c r="B205" s="12" t="str">
        <f>VLOOKUP(A205,[2]Contratos!A:B,2,0)</f>
        <v>50900.000274/2021-66 20191101</v>
      </c>
      <c r="C205" s="13" t="str">
        <f>VLOOKUP(A205,[2]Contratos!A:C,3,0)</f>
        <v>AQUISIÇÃO DE ELASTÔMEROS, DEFENSAS CILÍNDRICAS RADIAIS E ACESSÓRIOS PARA DEFENSAS PORTUÁRIAS - LOTE 01</v>
      </c>
      <c r="D205" s="13" t="str">
        <f>VLOOKUP(A205,[2]Contratos!A:E,5,0)</f>
        <v>DAS INDUSTRIAL COMÉRCIO E SERVIÇOS E MÁQUINAS</v>
      </c>
      <c r="E205" s="14" t="str">
        <f>VLOOKUP(A205,[2]Contratos!A:F,6,0)</f>
        <v>33.180.170/0001-54</v>
      </c>
      <c r="F205" s="15" t="str">
        <f>VLOOKUP(A205,[2]Contratos!A:G,7,0)</f>
        <v>07/2021</v>
      </c>
      <c r="G205" s="15">
        <f>VLOOKUP(A205,[2]Contratos!A:H,8,0)</f>
        <v>0</v>
      </c>
      <c r="H205" s="16">
        <f>VLOOKUP(A205,[2]Contratos!A:K,11,0)</f>
        <v>44306</v>
      </c>
      <c r="I205" s="17" t="str">
        <f>VLOOKUP(A205,[2]Contratos!A:L,12,0)</f>
        <v>Lei 13.303/2016 
PE - 023/2020</v>
      </c>
      <c r="J205" s="16">
        <f>VLOOKUP(A205,[2]Contratos!A:M,13,0)</f>
        <v>44683</v>
      </c>
      <c r="K205" s="17">
        <f>VLOOKUP(A205,[2]Contratos!A:N,14,0)</f>
        <v>2138399</v>
      </c>
      <c r="L205" s="17" t="str">
        <f>VLOOKUP(A205,[2]Contratos!A:O,15,0)</f>
        <v>ENCERRADO</v>
      </c>
    </row>
    <row r="206" spans="1:12" ht="45" x14ac:dyDescent="0.25">
      <c r="A206" s="11">
        <v>6080</v>
      </c>
      <c r="B206" s="12" t="str">
        <f>VLOOKUP(A206,[2]Contratos!A:B,2,0)</f>
        <v xml:space="preserve">50900.000577/2020-06 </v>
      </c>
      <c r="C206" s="13" t="str">
        <f>VLOOKUP(A206,[2]Contratos!A:C,3,0)</f>
        <v>CONTRATAÇÃO DE EMPRESA PARA INTEGRAR O PONTO ELETRÔNICO E O SISTEMA DE FOLHA DE PAGAMENTO DA COMPANHIA DOCAS DO CEARÁ</v>
      </c>
      <c r="D206" s="13" t="str">
        <f>VLOOKUP(A206,[2]Contratos!A:E,5,0)</f>
        <v>FORTES TECNOLOGIA EM SISTEMAS LTDA</v>
      </c>
      <c r="E206" s="14" t="str">
        <f>VLOOKUP(A206,[2]Contratos!A:F,6,0)</f>
        <v>63.542.443/0001-24</v>
      </c>
      <c r="F206" s="15" t="str">
        <f>VLOOKUP(A206,[2]Contratos!A:G,7,0)</f>
        <v>08/2021</v>
      </c>
      <c r="G206" s="15">
        <f>VLOOKUP(A206,[2]Contratos!A:H,8,0)</f>
        <v>0</v>
      </c>
      <c r="H206" s="16">
        <f>VLOOKUP(A206,[2]Contratos!A:K,11,0)</f>
        <v>44323</v>
      </c>
      <c r="I206" s="17" t="str">
        <f>VLOOKUP(A206,[2]Contratos!A:L,12,0)</f>
        <v>Lei 13.303/2016 INEXIGIBILIDADE DE LICITAÇÃO</v>
      </c>
      <c r="J206" s="16">
        <f>VLOOKUP(A206,[2]Contratos!A:M,13,0)</f>
        <v>44700</v>
      </c>
      <c r="K206" s="17">
        <f>VLOOKUP(A206,[2]Contratos!A:N,14,0)</f>
        <v>4632</v>
      </c>
      <c r="L206" s="17" t="str">
        <f>VLOOKUP(A206,[2]Contratos!A:O,15,0)</f>
        <v>ENCERRADO</v>
      </c>
    </row>
    <row r="207" spans="1:12" ht="45" x14ac:dyDescent="0.25">
      <c r="A207" s="11">
        <v>6081</v>
      </c>
      <c r="B207" s="12" t="str">
        <f>VLOOKUP(A207,[2]Contratos!A:B,2,0)</f>
        <v xml:space="preserve">50900.000577/2020-06 </v>
      </c>
      <c r="C207" s="13" t="str">
        <f>VLOOKUP(A207,[2]Contratos!A:C,3,0)</f>
        <v>CONTRATAÇÃO DE EMPRESA PARA INTEGRAR O PONTO ELETRÔNICO E O SISTEMA DE FOLHA DE PAGAMENTO DA COMPANHIA DOCAS DO CEARÁ</v>
      </c>
      <c r="D207" s="13" t="str">
        <f>VLOOKUP(A207,[2]Contratos!A:E,5,0)</f>
        <v>FORTES TECNOLOGIA EM SISTEMAS LTDA</v>
      </c>
      <c r="E207" s="14" t="str">
        <f>VLOOKUP(A207,[2]Contratos!A:F,6,0)</f>
        <v>63.542.443/0001-24</v>
      </c>
      <c r="F207" s="15" t="str">
        <f>VLOOKUP(A207,[2]Contratos!A:G,7,0)</f>
        <v>08/2021</v>
      </c>
      <c r="G207" s="15" t="str">
        <f>VLOOKUP(A207,[2]Contratos!A:H,8,0)</f>
        <v>1º ADITIVO AO CONTRATO
08/2021</v>
      </c>
      <c r="H207" s="16">
        <f>VLOOKUP(A207,[2]Contratos!A:K,11,0)</f>
        <v>44694</v>
      </c>
      <c r="I207" s="17" t="str">
        <f>VLOOKUP(A207,[2]Contratos!A:L,12,0)</f>
        <v>Lei 13.303/2016 INEXIGIBILIDADE DE LICITAÇÃO</v>
      </c>
      <c r="J207" s="16">
        <f>VLOOKUP(A207,[2]Contratos!A:M,13,0)</f>
        <v>45065</v>
      </c>
      <c r="K207" s="17">
        <f>VLOOKUP(A207,[2]Contratos!A:N,14,0)</f>
        <v>4632</v>
      </c>
      <c r="L207" s="17" t="str">
        <f>VLOOKUP(A207,[2]Contratos!A:O,15,0)</f>
        <v>ENCERRADO</v>
      </c>
    </row>
    <row r="208" spans="1:12" ht="45" x14ac:dyDescent="0.25">
      <c r="A208" s="11">
        <v>6082</v>
      </c>
      <c r="B208" s="12" t="str">
        <f>VLOOKUP(A208,[2]Contratos!A:B,2,0)</f>
        <v xml:space="preserve">50900.000577/2020-06 </v>
      </c>
      <c r="C208" s="13" t="str">
        <f>VLOOKUP(A208,[2]Contratos!A:C,3,0)</f>
        <v>CONTRATAÇÃO DE EMPRESA PARA INTEGRAR O PONTO ELETRÔNICO E O SISTEMA DE FOLHA DE PAGAMENTO DA COMPANHIA DOCAS DO CEARÁ</v>
      </c>
      <c r="D208" s="13" t="str">
        <f>VLOOKUP(A208,[2]Contratos!A:E,5,0)</f>
        <v>FORTES TECNOLOGIA EM SISTEMAS LTDA</v>
      </c>
      <c r="E208" s="14" t="str">
        <f>VLOOKUP(A208,[2]Contratos!A:F,6,0)</f>
        <v>63.542.443/0001-24</v>
      </c>
      <c r="F208" s="15" t="str">
        <f>VLOOKUP(A208,[2]Contratos!A:G,7,0)</f>
        <v>08/2021</v>
      </c>
      <c r="G208" s="15" t="str">
        <f>VLOOKUP(A208,[2]Contratos!A:H,8,0)</f>
        <v>2º ADITIVO AO CONTRATO
08/2021</v>
      </c>
      <c r="H208" s="16">
        <f>VLOOKUP(A208,[2]Contratos!A:K,11,0)</f>
        <v>44998</v>
      </c>
      <c r="I208" s="17" t="str">
        <f>VLOOKUP(A208,[2]Contratos!A:L,12,0)</f>
        <v>Lei 13.303/2016 INEXIGIBILIDADE DE LICITAÇÃO</v>
      </c>
      <c r="J208" s="16">
        <f>VLOOKUP(A208,[2]Contratos!A:M,13,0)</f>
        <v>45431</v>
      </c>
      <c r="K208" s="17">
        <f>VLOOKUP(A208,[2]Contratos!A:N,14,0)</f>
        <v>5311.09</v>
      </c>
      <c r="L208" s="17" t="str">
        <f>VLOOKUP(A208,[2]Contratos!A:O,15,0)</f>
        <v>ENCERRADO</v>
      </c>
    </row>
    <row r="209" spans="1:12" ht="45" x14ac:dyDescent="0.25">
      <c r="A209" s="11">
        <v>6083</v>
      </c>
      <c r="B209" s="12" t="str">
        <f>VLOOKUP(A209,[2]Contratos!A:B,2,0)</f>
        <v xml:space="preserve">50900.000577/2020-06 </v>
      </c>
      <c r="C209" s="13" t="str">
        <f>VLOOKUP(A209,[2]Contratos!A:C,3,0)</f>
        <v>CONTRATAÇÃO DE EMPRESA PARA INTEGRAR O PONTO ELETRÔNICO E O SISTEMA DE FOLHA DE PAGAMENTO DA COMPANHIA DOCAS DO CEARÁ</v>
      </c>
      <c r="D209" s="13" t="str">
        <f>VLOOKUP(A209,[2]Contratos!A:E,5,0)</f>
        <v>FORTES TECNOLOGIA EM SISTEMAS LTDA</v>
      </c>
      <c r="E209" s="14" t="str">
        <f>VLOOKUP(A209,[2]Contratos!A:F,6,0)</f>
        <v>63.542.443/0001-24</v>
      </c>
      <c r="F209" s="15" t="str">
        <f>VLOOKUP(A209,[2]Contratos!A:G,7,0)</f>
        <v>08/2021</v>
      </c>
      <c r="G209" s="15" t="str">
        <f>VLOOKUP(A209,[2]Contratos!A:H,8,0)</f>
        <v>3º ADITIVO AO CONTRATO
08/2021</v>
      </c>
      <c r="H209" s="16">
        <f>VLOOKUP(A209,[2]Contratos!A:K,11,0)</f>
        <v>45432</v>
      </c>
      <c r="I209" s="17" t="str">
        <f>VLOOKUP(A209,[2]Contratos!A:L,12,0)</f>
        <v>Lei 13.303/2016 INEXIGIBILIDADE DE LICITAÇÃO</v>
      </c>
      <c r="J209" s="16">
        <f>VLOOKUP(A209,[2]Contratos!A:M,13,0)</f>
        <v>45797</v>
      </c>
      <c r="K209" s="17">
        <f>VLOOKUP(A209,[2]Contratos!A:N,14,0)</f>
        <v>5311.09</v>
      </c>
      <c r="L209" s="17" t="str">
        <f>VLOOKUP(A209,[2]Contratos!A:O,15,0)</f>
        <v>ENCERRADO</v>
      </c>
    </row>
    <row r="210" spans="1:12" ht="45" x14ac:dyDescent="0.25">
      <c r="A210" s="11">
        <v>6084</v>
      </c>
      <c r="B210" s="12" t="str">
        <f>VLOOKUP(A210,[2]Contratos!A:B,2,0)</f>
        <v xml:space="preserve">50900.000577/2020-06 </v>
      </c>
      <c r="C210" s="13" t="str">
        <f>VLOOKUP(A210,[2]Contratos!A:C,3,0)</f>
        <v>CONTRATAÇÃO DE EMPRESA PARA INTEGRAR O PONTO ELETRÔNICO E O SISTEMA DE FOLHA DE PAGAMENTO DA COMPANHIA DOCAS DO CEARÁ</v>
      </c>
      <c r="D210" s="13" t="str">
        <f>VLOOKUP(A210,[2]Contratos!A:E,5,0)</f>
        <v>FORTES TECNOLOGIA EM SISTEMAS LTDA</v>
      </c>
      <c r="E210" s="14" t="str">
        <f>VLOOKUP(A210,[2]Contratos!A:F,6,0)</f>
        <v>63.542.443/0001-24</v>
      </c>
      <c r="F210" s="15" t="str">
        <f>VLOOKUP(A210,[2]Contratos!A:G,7,0)</f>
        <v>08/2021</v>
      </c>
      <c r="G210" s="15" t="str">
        <f>VLOOKUP(A210,[2]Contratos!A:H,8,0)</f>
        <v>4º ADITIVO AO CONTRATO
08/2021</v>
      </c>
      <c r="H210" s="16">
        <f>VLOOKUP(A210,[2]Contratos!A:K,11,0)</f>
        <v>45694</v>
      </c>
      <c r="I210" s="17" t="str">
        <f>VLOOKUP(A210,[2]Contratos!A:L,12,0)</f>
        <v>Lei 13.303/2016 INEXIGIBILIDADE DE LICITAÇÃO</v>
      </c>
      <c r="J210" s="16">
        <f>VLOOKUP(A210,[2]Contratos!A:M,13,0)</f>
        <v>46162</v>
      </c>
      <c r="K210" s="17">
        <f>VLOOKUP(A210,[2]Contratos!A:N,14,0)</f>
        <v>5311.09</v>
      </c>
      <c r="L210" s="17" t="str">
        <f>VLOOKUP(A210,[2]Contratos!A:O,15,0)</f>
        <v>EM EXECUÇÃO</v>
      </c>
    </row>
    <row r="211" spans="1:12" ht="30" x14ac:dyDescent="0.25">
      <c r="A211" s="11">
        <v>6090</v>
      </c>
      <c r="B211" s="12" t="str">
        <f>VLOOKUP(A211,[2]Contratos!A:B,2,0)</f>
        <v xml:space="preserve">50900.000268/2021-17 </v>
      </c>
      <c r="C211" s="13" t="str">
        <f>VLOOKUP(A211,[2]Contratos!A:C,3,0)</f>
        <v>CONTRATAÇÃO DE EQUIPAMENTOS DE PROTEÇÃO INDIVIDUAL EPI - LOTE 05 AQUISIÇÃO DE LUVAS E CAPACETES DE SEGURANÇA</v>
      </c>
      <c r="D211" s="13" t="str">
        <f>VLOOKUP(A211,[2]Contratos!A:E,5,0)</f>
        <v>AMDA SECURITY IMPORTADORA LTDA EPP</v>
      </c>
      <c r="E211" s="14" t="str">
        <f>VLOOKUP(A211,[2]Contratos!A:F,6,0)</f>
        <v>14.793.395/0001-31</v>
      </c>
      <c r="F211" s="15" t="str">
        <f>VLOOKUP(A211,[2]Contratos!A:G,7,0)</f>
        <v>09/2021</v>
      </c>
      <c r="G211" s="15">
        <f>VLOOKUP(A211,[2]Contratos!A:H,8,0)</f>
        <v>0</v>
      </c>
      <c r="H211" s="16">
        <f>VLOOKUP(A211,[2]Contratos!A:K,11,0)</f>
        <v>44329</v>
      </c>
      <c r="I211" s="17" t="str">
        <f>VLOOKUP(A211,[2]Contratos!A:L,12,0)</f>
        <v>Lei nº 13.303/2016
PE 18/2020</v>
      </c>
      <c r="J211" s="16">
        <f>VLOOKUP(A211,[2]Contratos!A:M,13,0)</f>
        <v>44792</v>
      </c>
      <c r="K211" s="17">
        <f>VLOOKUP(A211,[2]Contratos!A:N,14,0)</f>
        <v>2650</v>
      </c>
      <c r="L211" s="17" t="str">
        <f>VLOOKUP(A211,[2]Contratos!A:O,15,0)</f>
        <v>ENCERRADO</v>
      </c>
    </row>
    <row r="212" spans="1:12" ht="87.75" customHeight="1" x14ac:dyDescent="0.25">
      <c r="A212" s="11">
        <v>6100</v>
      </c>
      <c r="B212" s="12" t="str">
        <f>VLOOKUP(A212,[2]Contratos!A:B,2,0)</f>
        <v>50900.000302/2021-45 20200306</v>
      </c>
      <c r="C212" s="13" t="str">
        <f>VLOOKUP(A212,[2]Contratos!A:C,3,0)</f>
        <v>PRESTAÇÃO DE SERVIÇOS DE COLETA, TRATAMENTO E TRANSPORTE, COM DESTINAÇÃO FINAL DE RESÍDUOS DA CDC</v>
      </c>
      <c r="D212" s="13" t="str">
        <f>VLOOKUP(A212,[2]Contratos!A:E,5,0)</f>
        <v>BRASLIMP TRANSPORTES
 ESPECIALIZADOS LTDA</v>
      </c>
      <c r="E212" s="14" t="str">
        <f>VLOOKUP(A212,[2]Contratos!A:F,6,0)</f>
        <v>12.216.990/0001-89</v>
      </c>
      <c r="F212" s="15" t="str">
        <f>VLOOKUP(A212,[2]Contratos!A:G,7,0)</f>
        <v>10/2021</v>
      </c>
      <c r="G212" s="15">
        <f>VLOOKUP(A212,[2]Contratos!A:H,8,0)</f>
        <v>0</v>
      </c>
      <c r="H212" s="16">
        <f>VLOOKUP(A212,[2]Contratos!A:K,11,0)</f>
        <v>44344</v>
      </c>
      <c r="I212" s="17" t="str">
        <f>VLOOKUP(A212,[2]Contratos!A:L,12,0)</f>
        <v>Lei nº 13.303/2016
PE 05/2021</v>
      </c>
      <c r="J212" s="16">
        <f>VLOOKUP(A212,[2]Contratos!A:M,13,0)</f>
        <v>44740</v>
      </c>
      <c r="K212" s="17">
        <f>VLOOKUP(A212,[2]Contratos!A:N,14,0)</f>
        <v>99449.97</v>
      </c>
      <c r="L212" s="17" t="str">
        <f>VLOOKUP(A212,[2]Contratos!A:O,15,0)</f>
        <v>ENCERRADO</v>
      </c>
    </row>
    <row r="213" spans="1:12" ht="87.75" customHeight="1" x14ac:dyDescent="0.25">
      <c r="A213" s="11">
        <v>6101</v>
      </c>
      <c r="B213" s="12" t="str">
        <f>VLOOKUP(A213,[2]Contratos!A:B,2,0)</f>
        <v>50900.000302/2021-45 20200306</v>
      </c>
      <c r="C213" s="13" t="str">
        <f>VLOOKUP(A213,[2]Contratos!A:C,3,0)</f>
        <v>PRESTAÇÃO DE SERVIÇOS DE COLETA, TRATAMENTO E TRANSPORTE, COM DESTINAÇÃO FINAL DE RESÍDUOS DA CDC</v>
      </c>
      <c r="D213" s="13" t="str">
        <f>VLOOKUP(A213,[2]Contratos!A:E,5,0)</f>
        <v>BRASLIMP TRANSPORTES
 ESPECIALIZADOS LTDA</v>
      </c>
      <c r="E213" s="14" t="str">
        <f>VLOOKUP(A213,[2]Contratos!A:F,6,0)</f>
        <v>12.216.990/0001-89</v>
      </c>
      <c r="F213" s="15" t="str">
        <f>VLOOKUP(A213,[2]Contratos!A:G,7,0)</f>
        <v>10/2021</v>
      </c>
      <c r="G213" s="15" t="str">
        <f>VLOOKUP(A213,[2]Contratos!A:H,8,0)</f>
        <v>1º ADITIVO AO CONTRATO
010/2021</v>
      </c>
      <c r="H213" s="16">
        <f>VLOOKUP(A213,[2]Contratos!A:K,11,0)</f>
        <v>44740</v>
      </c>
      <c r="I213" s="17" t="str">
        <f>VLOOKUP(A213,[2]Contratos!A:L,12,0)</f>
        <v>Lei nº 13.303/2016
PE 05/2021</v>
      </c>
      <c r="J213" s="16">
        <f>VLOOKUP(A213,[2]Contratos!A:M,13,0)</f>
        <v>45105</v>
      </c>
      <c r="K213" s="17">
        <f>VLOOKUP(A213,[2]Contratos!A:N,14,0)</f>
        <v>99449.97</v>
      </c>
      <c r="L213" s="17" t="str">
        <f>VLOOKUP(A213,[2]Contratos!A:O,15,0)</f>
        <v>ENCERRADO</v>
      </c>
    </row>
    <row r="214" spans="1:12" ht="87.75" customHeight="1" x14ac:dyDescent="0.25">
      <c r="A214" s="11">
        <v>6102</v>
      </c>
      <c r="B214" s="12" t="str">
        <f>VLOOKUP(A214,[2]Contratos!A:B,2,0)</f>
        <v>50900.000302/2021-45 20200306</v>
      </c>
      <c r="C214" s="13" t="str">
        <f>VLOOKUP(A214,[2]Contratos!A:C,3,0)</f>
        <v>PRESTAÇÃO DE SERVIÇOS DE COLETA, TRATAMENTO E TRANSPORTE, COM DESTINAÇÃO FINAL DE RESÍDUOS DA CDC</v>
      </c>
      <c r="D214" s="13" t="str">
        <f>VLOOKUP(A214,[2]Contratos!A:E,5,0)</f>
        <v>BRASLIMP TRANSPORTES
 ESPECIALIZADOS LTDA</v>
      </c>
      <c r="E214" s="14" t="str">
        <f>VLOOKUP(A214,[2]Contratos!A:F,6,0)</f>
        <v>12.216.990/0001-89</v>
      </c>
      <c r="F214" s="15" t="str">
        <f>VLOOKUP(A214,[2]Contratos!A:G,7,0)</f>
        <v>10/2021</v>
      </c>
      <c r="G214" s="15" t="str">
        <f>VLOOKUP(A214,[2]Contratos!A:H,8,0)</f>
        <v>2º ADITIVO AO CONTRATO
010/2021</v>
      </c>
      <c r="H214" s="16">
        <f>VLOOKUP(A214,[2]Contratos!A:K,11,0)</f>
        <v>45105</v>
      </c>
      <c r="I214" s="17" t="str">
        <f>VLOOKUP(A214,[2]Contratos!A:L,12,0)</f>
        <v>Lei nº 13.303/2016
PE 05/2021</v>
      </c>
      <c r="J214" s="16">
        <f>VLOOKUP(A214,[2]Contratos!A:M,13,0)</f>
        <v>45471</v>
      </c>
      <c r="K214" s="17">
        <f>VLOOKUP(A214,[2]Contratos!A:N,14,0)</f>
        <v>112716.47</v>
      </c>
      <c r="L214" s="17" t="str">
        <f>VLOOKUP(A214,[2]Contratos!A:O,15,0)</f>
        <v>ENCERRADO</v>
      </c>
    </row>
    <row r="215" spans="1:12" ht="87.75" customHeight="1" x14ac:dyDescent="0.25">
      <c r="A215" s="11">
        <v>6103</v>
      </c>
      <c r="B215" s="12" t="str">
        <f>VLOOKUP(A215,[2]Contratos!A:B,2,0)</f>
        <v>50900.000302/2021-45 20200306</v>
      </c>
      <c r="C215" s="13" t="str">
        <f>VLOOKUP(A215,[2]Contratos!A:C,3,0)</f>
        <v>PRESTAÇÃO DE SERVIÇOS DE COLETA, TRATAMENTO E TRANSPORTE, COM DESTINAÇÃO FINAL DE RESÍDUOS DA CDC</v>
      </c>
      <c r="D215" s="13" t="str">
        <f>VLOOKUP(A215,[2]Contratos!A:E,5,0)</f>
        <v>BRASLIMP TRANSPORTES
 ESPECIALIZADOS LTDA</v>
      </c>
      <c r="E215" s="14" t="str">
        <f>VLOOKUP(A215,[2]Contratos!A:F,6,0)</f>
        <v>12.216.990/0001-89</v>
      </c>
      <c r="F215" s="15" t="str">
        <f>VLOOKUP(A215,[2]Contratos!A:G,7,0)</f>
        <v>10/2021</v>
      </c>
      <c r="G215" s="15" t="str">
        <f>VLOOKUP(A215,[2]Contratos!A:H,8,0)</f>
        <v>3º ADITIVO AO CONTRATO
010/2021</v>
      </c>
      <c r="H215" s="16">
        <f>VLOOKUP(A215,[2]Contratos!A:K,11,0)</f>
        <v>45396</v>
      </c>
      <c r="I215" s="17" t="str">
        <f>VLOOKUP(A215,[2]Contratos!A:L,12,0)</f>
        <v>Lei nº 13.303/2016
PE 05/2021</v>
      </c>
      <c r="J215" s="16">
        <f>VLOOKUP(A215,[2]Contratos!A:M,13,0)</f>
        <v>45471</v>
      </c>
      <c r="K215" s="17">
        <f>VLOOKUP(A215,[2]Contratos!A:N,14,0)</f>
        <v>140895.59</v>
      </c>
      <c r="L215" s="17" t="str">
        <f>VLOOKUP(A215,[2]Contratos!A:O,15,0)</f>
        <v>ENCERRADO</v>
      </c>
    </row>
    <row r="216" spans="1:12" ht="87.75" customHeight="1" x14ac:dyDescent="0.25">
      <c r="A216" s="11">
        <v>6104</v>
      </c>
      <c r="B216" s="12" t="str">
        <f>VLOOKUP(A216,[2]Contratos!A:B,2,0)</f>
        <v>50900.000302/2021-45 20200306</v>
      </c>
      <c r="C216" s="13" t="str">
        <f>VLOOKUP(A216,[2]Contratos!A:C,3,0)</f>
        <v>PRESTAÇÃO DE SERVIÇOS DE COLETA, TRATAMENTO E TRANSPORTE, COM DESTINAÇÃO FINAL DE RESÍDUOS DA CDC</v>
      </c>
      <c r="D216" s="13" t="str">
        <f>VLOOKUP(A216,[2]Contratos!A:E,5,0)</f>
        <v>BRASLIMP TRANSPORTES
 ESPECIALIZADOS LTDA</v>
      </c>
      <c r="E216" s="14" t="str">
        <f>VLOOKUP(A216,[2]Contratos!A:F,6,0)</f>
        <v>12.216.990/0001-89</v>
      </c>
      <c r="F216" s="15" t="str">
        <f>VLOOKUP(A216,[2]Contratos!A:G,7,0)</f>
        <v>10/2021</v>
      </c>
      <c r="G216" s="15" t="str">
        <f>VLOOKUP(A216,[2]Contratos!A:H,8,0)</f>
        <v>4º ADITIVO AO CONTRATO
010/2021</v>
      </c>
      <c r="H216" s="16">
        <f>VLOOKUP(A216,[2]Contratos!A:K,11,0)</f>
        <v>45469</v>
      </c>
      <c r="I216" s="17" t="str">
        <f>VLOOKUP(A216,[2]Contratos!A:L,12,0)</f>
        <v>Lei nº 13.303/2016
PE 05/2021</v>
      </c>
      <c r="J216" s="16">
        <f>VLOOKUP(A216,[2]Contratos!A:M,13,0)</f>
        <v>45837</v>
      </c>
      <c r="K216" s="17">
        <f>VLOOKUP(A216,[2]Contratos!A:N,14,0)</f>
        <v>146195.07</v>
      </c>
      <c r="L216" s="17" t="str">
        <f>VLOOKUP(A216,[2]Contratos!A:O,15,0)</f>
        <v>ENCERRADO</v>
      </c>
    </row>
    <row r="217" spans="1:12" ht="87.75" customHeight="1" x14ac:dyDescent="0.25">
      <c r="A217" s="11">
        <v>6110</v>
      </c>
      <c r="B217" s="12" t="str">
        <f>VLOOKUP(A217,[2]Contratos!A:B,2,0)</f>
        <v>50900.000274/2021-66 20191101</v>
      </c>
      <c r="C217" s="13" t="str">
        <f>VLOOKUP(A217,[2]Contratos!A:C,3,0)</f>
        <v>AQUISIÇÃO DE ACESSÓRIOS PARA DEFENSAS PORTUÁRIAS - LOTES 02, 03 E 04</v>
      </c>
      <c r="D217" s="13" t="str">
        <f>VLOOKUP(A217,[2]Contratos!A:E,5,0)</f>
        <v>DAS INDUSTRIAL COMÉRCIO E SERVIÇOS E MÁQUINAS</v>
      </c>
      <c r="E217" s="14" t="str">
        <f>VLOOKUP(A217,[2]Contratos!A:F,6,0)</f>
        <v>33.180.170/0001-54</v>
      </c>
      <c r="F217" s="15" t="str">
        <f>VLOOKUP(A217,[2]Contratos!A:G,7,0)</f>
        <v>11/2021</v>
      </c>
      <c r="G217" s="15">
        <f>VLOOKUP(A217,[2]Contratos!A:H,8,0)</f>
        <v>0</v>
      </c>
      <c r="H217" s="16">
        <f>VLOOKUP(A217,[2]Contratos!A:K,11,0)</f>
        <v>44365</v>
      </c>
      <c r="I217" s="17" t="str">
        <f>VLOOKUP(A217,[2]Contratos!A:L,12,0)</f>
        <v>Lei nº 13.303/2016
PE 23/2020</v>
      </c>
      <c r="J217" s="16">
        <f>VLOOKUP(A217,[2]Contratos!A:M,13,0)</f>
        <v>44741</v>
      </c>
      <c r="K217" s="17">
        <f>VLOOKUP(A217,[2]Contratos!A:N,14,0)</f>
        <v>600400</v>
      </c>
      <c r="L217" s="17" t="str">
        <f>VLOOKUP(A217,[2]Contratos!A:O,15,0)</f>
        <v>ENCERRADO</v>
      </c>
    </row>
    <row r="218" spans="1:12" ht="80.25" customHeight="1" x14ac:dyDescent="0.25">
      <c r="A218" s="11">
        <v>6120</v>
      </c>
      <c r="B218" s="12" t="str">
        <f>VLOOKUP(A218,[2]Contratos!A:B,2,0)</f>
        <v>50900.000235/2021-69 20190905</v>
      </c>
      <c r="C218" s="13" t="str">
        <f>VLOOKUP(A218,[2]Contratos!A:C,3,0)</f>
        <v>LOTE 02 (CORRENTES PARA FUNDEIOS DE BOIAS), DO PREGÃO ELETRÔNICO Nº 006/2021, OBJETO CONSISTE NA AQUISIÇÃO, POR DEMANDA, DE MATERIAIS DOS SINAIS FIXOS E FLUTUANTES DE ACESSO AO PORTO DE FORTALEZA - SINALIZAÇÃO NÁUTICA.</v>
      </c>
      <c r="D218" s="13" t="str">
        <f>VLOOKUP(A218,[2]Contratos!A:E,5,0)</f>
        <v>COPABO INFRA-ESTRUTURA MARÍTIMA LTDA</v>
      </c>
      <c r="E218" s="14" t="str">
        <f>VLOOKUP(A218,[2]Contratos!A:F,6,0)</f>
        <v>02.406.691/0001-53</v>
      </c>
      <c r="F218" s="15" t="str">
        <f>VLOOKUP(A218,[2]Contratos!A:G,7,0)</f>
        <v>012/2021</v>
      </c>
      <c r="G218" s="15">
        <f>VLOOKUP(A218,[2]Contratos!A:H,8,0)</f>
        <v>0</v>
      </c>
      <c r="H218" s="16">
        <f>VLOOKUP(A218,[2]Contratos!A:K,11,0)</f>
        <v>44372</v>
      </c>
      <c r="I218" s="17" t="str">
        <f>VLOOKUP(A218,[2]Contratos!A:L,12,0)</f>
        <v>Lei nº 13.303/2016
PE 06/2021</v>
      </c>
      <c r="J218" s="16">
        <f>VLOOKUP(A218,[2]Contratos!A:M,13,0)</f>
        <v>44763</v>
      </c>
      <c r="K218" s="17">
        <f>VLOOKUP(A218,[2]Contratos!A:N,14,0)</f>
        <v>200000</v>
      </c>
      <c r="L218" s="17" t="str">
        <f>VLOOKUP(A218,[2]Contratos!A:O,15,0)</f>
        <v>ENCERRADO</v>
      </c>
    </row>
    <row r="219" spans="1:12" ht="57" customHeight="1" x14ac:dyDescent="0.25">
      <c r="A219" s="11">
        <v>6130</v>
      </c>
      <c r="B219" s="12" t="str">
        <f>VLOOKUP(A219,[2]Contratos!A:B,2,0)</f>
        <v>50900.000478/2021-05</v>
      </c>
      <c r="C219" s="13" t="str">
        <f>VLOOKUP(A219,[2]Contratos!A:C,3,0)</f>
        <v>PRESTAÇÃO DE SERVIÇOS DE IEILOEIRO OFICIAL PARA AVALIAÇÃO E ALIENAÇÃO DE BENS MOVEIS INSERVÍVEIS DE PROPRIEDADE DA COMPANHIA DOCAS DO CEARÁ</v>
      </c>
      <c r="D219" s="13" t="str">
        <f>VLOOKUP(A219,[2]Contratos!A:E,5,0)</f>
        <v xml:space="preserve">DANIELA DE SOUZA CASTELO </v>
      </c>
      <c r="E219" s="14" t="str">
        <f>VLOOKUP(A219,[2]Contratos!A:F,6,0)</f>
        <v>017.781.153-65</v>
      </c>
      <c r="F219" s="15" t="str">
        <f>VLOOKUP(A219,[2]Contratos!A:G,7,0)</f>
        <v>13/2021</v>
      </c>
      <c r="G219" s="15">
        <f>VLOOKUP(A219,[2]Contratos!A:H,8,0)</f>
        <v>0</v>
      </c>
      <c r="H219" s="16">
        <f>VLOOKUP(A219,[2]Contratos!A:K,11,0)</f>
        <v>44379</v>
      </c>
      <c r="I219" s="17" t="str">
        <f>VLOOKUP(A219,[2]Contratos!A:L,12,0)</f>
        <v>Lei nº 13.303/2016
PE 03/2021</v>
      </c>
      <c r="J219" s="16">
        <f>VLOOKUP(A219,[2]Contratos!A:M,13,0)</f>
        <v>44693</v>
      </c>
      <c r="K219" s="17">
        <f>VLOOKUP(A219,[2]Contratos!A:N,14,0)</f>
        <v>0</v>
      </c>
      <c r="L219" s="17" t="str">
        <f>VLOOKUP(A219,[2]Contratos!A:O,15,0)</f>
        <v>ENCERRADO</v>
      </c>
    </row>
    <row r="220" spans="1:12" ht="45" x14ac:dyDescent="0.25">
      <c r="A220" s="11">
        <v>6140</v>
      </c>
      <c r="B220" s="12" t="str">
        <f>VLOOKUP(A220,[2]Contratos!A:B,2,0)</f>
        <v xml:space="preserve">50900.000314/2021-70 </v>
      </c>
      <c r="C220" s="13" t="str">
        <f>VLOOKUP(A220,[2]Contratos!A:C,3,0)</f>
        <v>CONTRATAÇÃO EMERGENCIAL DE EMPRESA ESPECIALIZADA PARA SERVIÇOS DE MANUTENÇÃO ELÉTRICA E MECÂNICA DO PORTO DE FORTALEZA</v>
      </c>
      <c r="D220" s="13" t="str">
        <f>VLOOKUP(A220,[2]Contratos!A:E,5,0)</f>
        <v>NORMATEL ENGENHARIA LTDA</v>
      </c>
      <c r="E220" s="14" t="str">
        <f>VLOOKUP(A220,[2]Contratos!A:F,6,0)</f>
        <v>05.353.545/0001-03</v>
      </c>
      <c r="F220" s="15" t="str">
        <f>VLOOKUP(A220,[2]Contratos!A:G,7,0)</f>
        <v>14/2021</v>
      </c>
      <c r="G220" s="15">
        <f>VLOOKUP(A220,[2]Contratos!A:H,8,0)</f>
        <v>0</v>
      </c>
      <c r="H220" s="16">
        <f>VLOOKUP(A220,[2]Contratos!A:K,11,0)</f>
        <v>44376</v>
      </c>
      <c r="I220" s="17" t="str">
        <f>VLOOKUP(A220,[2]Contratos!A:L,12,0)</f>
        <v xml:space="preserve">Lei 13.303/2016 DISPENSA DE LICITAÇÃO - EMERGENCIAL </v>
      </c>
      <c r="J220" s="16">
        <f>VLOOKUP(A220,[2]Contratos!A:M,13,0)</f>
        <v>44565</v>
      </c>
      <c r="K220" s="17">
        <f>VLOOKUP(A220,[2]Contratos!A:N,14,0)</f>
        <v>2154766.71</v>
      </c>
      <c r="L220" s="17" t="str">
        <f>VLOOKUP(A220,[2]Contratos!A:O,15,0)</f>
        <v>ENCERRADO</v>
      </c>
    </row>
    <row r="221" spans="1:12" ht="45" x14ac:dyDescent="0.25">
      <c r="A221" s="11">
        <v>6141</v>
      </c>
      <c r="B221" s="12" t="str">
        <f>VLOOKUP(A221,[2]Contratos!A:B,2,0)</f>
        <v>50900.000314/2021-70</v>
      </c>
      <c r="C221" s="13" t="str">
        <f>VLOOKUP(A221,[2]Contratos!A:C,3,0)</f>
        <v>PRESTAÇÃO DE SERVIÇOS DE MANUTENÇÃO ELÉTRICA E MECÂNICA DO PORTO DE FORTALEZA</v>
      </c>
      <c r="D221" s="13" t="str">
        <f>VLOOKUP(A221,[2]Contratos!A:E,5,0)</f>
        <v>NORMATEL ENGENHARIA LTDA</v>
      </c>
      <c r="E221" s="14" t="str">
        <f>VLOOKUP(A221,[2]Contratos!A:F,6,0)</f>
        <v>05.353.545/0001-03</v>
      </c>
      <c r="F221" s="15" t="str">
        <f>VLOOKUP(A221,[2]Contratos!A:G,7,0)</f>
        <v>14/2021</v>
      </c>
      <c r="G221" s="15" t="str">
        <f>VLOOKUP(A221,[2]Contratos!A:H,8,0)</f>
        <v>1º ADITIVO AO CONTRATO
014/2021</v>
      </c>
      <c r="H221" s="16">
        <f>VLOOKUP(A221,[2]Contratos!A:K,11,0)</f>
        <v>44491</v>
      </c>
      <c r="I221" s="17" t="str">
        <f>VLOOKUP(A221,[2]Contratos!A:L,12,0)</f>
        <v xml:space="preserve">Lei 13.303/2016 DISPENSA DE LICITAÇÃO - EMERGENCIAL </v>
      </c>
      <c r="J221" s="16">
        <f>VLOOKUP(A221,[2]Contratos!A:M,13,0)</f>
        <v>44565</v>
      </c>
      <c r="K221" s="17">
        <f>VLOOKUP(A221,[2]Contratos!A:N,14,0)</f>
        <v>2106270.58</v>
      </c>
      <c r="L221" s="17" t="str">
        <f>VLOOKUP(A221,[2]Contratos!A:O,15,0)</f>
        <v>ENCERRADO</v>
      </c>
    </row>
    <row r="222" spans="1:12" ht="63.75" customHeight="1" x14ac:dyDescent="0.25">
      <c r="A222" s="11">
        <v>6150</v>
      </c>
      <c r="B222" s="12" t="str">
        <f>VLOOKUP(A222,[2]Contratos!A:B,2,0)</f>
        <v xml:space="preserve">50900.000405/2021-13 </v>
      </c>
      <c r="C222" s="13" t="str">
        <f>VLOOKUP(A222,[2]Contratos!A:C,3,0)</f>
        <v>FORNECIMENTO DE DISJUNTOR PARA O CUBÍCULO DE ENTRADA DE ENERGIA DO TMP</v>
      </c>
      <c r="D222" s="13" t="str">
        <f>VLOOKUP(A222,[2]Contratos!A:E,5,0)</f>
        <v>SV COMERCIAL DE MATERIAL ELÉTRICO LTDA</v>
      </c>
      <c r="E222" s="14" t="str">
        <f>VLOOKUP(A222,[2]Contratos!A:F,6,0)</f>
        <v>35.088.657/0001-37</v>
      </c>
      <c r="F222" s="15" t="str">
        <f>VLOOKUP(A222,[2]Contratos!A:G,7,0)</f>
        <v>015/2021</v>
      </c>
      <c r="G222" s="15">
        <f>VLOOKUP(A222,[2]Contratos!A:H,8,0)</f>
        <v>0</v>
      </c>
      <c r="H222" s="16">
        <f>VLOOKUP(A222,[2]Contratos!A:K,11,0)</f>
        <v>44379</v>
      </c>
      <c r="I222" s="17" t="str">
        <f>VLOOKUP(A222,[2]Contratos!A:L,12,0)</f>
        <v xml:space="preserve">Lei 13.303/2016 DISPENSA DE LICITAÇÃO - EMERGENCIAL </v>
      </c>
      <c r="J222" s="16">
        <f>VLOOKUP(A222,[2]Contratos!A:M,13,0)</f>
        <v>44568</v>
      </c>
      <c r="K222" s="17">
        <f>VLOOKUP(A222,[2]Contratos!A:N,14,0)</f>
        <v>47000</v>
      </c>
      <c r="L222" s="17" t="str">
        <f>VLOOKUP(A222,[2]Contratos!A:O,15,0)</f>
        <v>ENCERRADO</v>
      </c>
    </row>
    <row r="223" spans="1:12" ht="90" customHeight="1" x14ac:dyDescent="0.25">
      <c r="A223" s="11">
        <v>6160</v>
      </c>
      <c r="B223" s="12" t="str">
        <f>VLOOKUP(A223,[2]Contratos!A:B,2,0)</f>
        <v xml:space="preserve">50900.000303/2021-90 </v>
      </c>
      <c r="C223" s="13" t="str">
        <f>VLOOKUP(A223,[2]Contratos!A:C,3,0)</f>
        <v>CONTRATAÇÃO EMERGENCIAL DE EMPRESA ESPECIALIZADA NA PRESTAÇÃO DE SERVIÇO DE LIMPEZA E DESINFECÇÃO DOS RESERVATÓRIOS (CAIXAS D’ÁGUA, CISTERNAS E BEBEDOUROS), COM O FORNECIMENTO DE MÃO DE OBRA, EQUIPAMENTOS E INSUMOS</v>
      </c>
      <c r="D223" s="13" t="str">
        <f>VLOOKUP(A223,[2]Contratos!A:E,5,0)</f>
        <v>INOVE MANEJO AMBIENTAL LTDA</v>
      </c>
      <c r="E223" s="14" t="str">
        <f>VLOOKUP(A223,[2]Contratos!A:F,6,0)</f>
        <v>31.772.883/0001-81</v>
      </c>
      <c r="F223" s="15" t="str">
        <f>VLOOKUP(A223,[2]Contratos!A:G,7,0)</f>
        <v>016/2021</v>
      </c>
      <c r="G223" s="15">
        <f>VLOOKUP(A223,[2]Contratos!A:H,8,0)</f>
        <v>0</v>
      </c>
      <c r="H223" s="16">
        <f>VLOOKUP(A223,[2]Contratos!A:K,11,0)</f>
        <v>44432</v>
      </c>
      <c r="I223" s="17" t="str">
        <f>VLOOKUP(A223,[2]Contratos!A:L,12,0)</f>
        <v xml:space="preserve">Lei 13.303/2016 DISPENSA DE LICITAÇÃO - EMERGENCIAL </v>
      </c>
      <c r="J223" s="16">
        <f>VLOOKUP(A223,[2]Contratos!A:M,13,0)</f>
        <v>44448</v>
      </c>
      <c r="K223" s="17">
        <f>VLOOKUP(A223,[2]Contratos!A:N,14,0)</f>
        <v>9900</v>
      </c>
      <c r="L223" s="17" t="str">
        <f>VLOOKUP(A223,[2]Contratos!A:O,15,0)</f>
        <v>ENCERRADO</v>
      </c>
    </row>
    <row r="224" spans="1:12" ht="104.25" customHeight="1" x14ac:dyDescent="0.25">
      <c r="A224" s="11">
        <v>6161</v>
      </c>
      <c r="B224" s="12" t="str">
        <f>VLOOKUP(A224,[2]Contratos!A:B,2,0)</f>
        <v>50900.000303/2021-90</v>
      </c>
      <c r="C224" s="13" t="str">
        <f>VLOOKUP(A224,[2]Contratos!A:C,3,0)</f>
        <v>CONTRATAÇÃO EMERGENCIAL DE EMPRESA ESPECIALIZADA NA PRESTAÇÃO DE SERVIÇO DE LIMPEZA E DESINFECÇÃO DOS RESERVATÓRIOS (CAIXAS D’ÁGUA, CISTERNAS E BEBEDOUROS), COM O FORNECIMENTO DE MÃO DE OBRA, EQUIPAMENTOS E INSUMOS</v>
      </c>
      <c r="D224" s="13" t="str">
        <f>VLOOKUP(A224,[2]Contratos!A:E,5,0)</f>
        <v>INOVE MANEJO AMBIENTAL LTDA</v>
      </c>
      <c r="E224" s="14" t="str">
        <f>VLOOKUP(A224,[2]Contratos!A:F,6,0)</f>
        <v>31.772.883/0001-81</v>
      </c>
      <c r="F224" s="15" t="str">
        <f>VLOOKUP(A224,[2]Contratos!A:G,7,0)</f>
        <v>016/2021</v>
      </c>
      <c r="G224" s="15" t="str">
        <f>VLOOKUP(A224,[2]Contratos!A:H,8,0)</f>
        <v xml:space="preserve">1º ADITIVO DE CONTRATO 16/2021
</v>
      </c>
      <c r="H224" s="16">
        <f>VLOOKUP(A224,[2]Contratos!A:K,11,0)</f>
        <v>44448</v>
      </c>
      <c r="I224" s="17" t="str">
        <f>VLOOKUP(A224,[2]Contratos!A:L,12,0)</f>
        <v xml:space="preserve">Lei 13.303/2016 DISPENSA DE LICITAÇÃO - EMERGENCIAL </v>
      </c>
      <c r="J224" s="16">
        <f>VLOOKUP(A224,[2]Contratos!A:M,13,0)</f>
        <v>44463</v>
      </c>
      <c r="K224" s="17">
        <f>VLOOKUP(A224,[2]Contratos!A:N,14,0)</f>
        <v>9900</v>
      </c>
      <c r="L224" s="17" t="str">
        <f>VLOOKUP(A224,[2]Contratos!A:O,15,0)</f>
        <v>ENCERRADO</v>
      </c>
    </row>
    <row r="225" spans="1:12" ht="62.25" customHeight="1" x14ac:dyDescent="0.25">
      <c r="A225" s="11">
        <v>6180</v>
      </c>
      <c r="B225" s="12" t="str">
        <f>VLOOKUP(A225,[2]Contratos!A:B,2,0)</f>
        <v>20197012 50900.000543/2021-94</v>
      </c>
      <c r="C225" s="13" t="str">
        <f>VLOOKUP(A225,[2]Contratos!A:C,3,0)</f>
        <v>SOLUÇÃO DE PROTEÇÃO DE REDE COM CARACTERÍSTICAS DE NEXT GENERATION FIREWALL (NGFW) PARA SEGURANÇA DA INFORMAÇÃO PERIMETRAL E PROTEÇÃO DE ENDPOINT - LOTE 01</v>
      </c>
      <c r="D225" s="13" t="str">
        <f>VLOOKUP(A225,[2]Contratos!A:E,5,0)</f>
        <v>TRUST CONTROL - SEGURANCA EM TECNOLOGIA DA INFORMACAO LTDA</v>
      </c>
      <c r="E225" s="14" t="str">
        <f>VLOOKUP(A225,[2]Contratos!A:F,6,0)</f>
        <v>11.061.153/0001-65</v>
      </c>
      <c r="F225" s="15" t="str">
        <f>VLOOKUP(A225,[2]Contratos!A:G,7,0)</f>
        <v>018/2021</v>
      </c>
      <c r="G225" s="15">
        <f>VLOOKUP(A225,[2]Contratos!A:H,8,0)</f>
        <v>0</v>
      </c>
      <c r="H225" s="16">
        <f>VLOOKUP(A225,[2]Contratos!A:K,11,0)</f>
        <v>44406</v>
      </c>
      <c r="I225" s="17" t="str">
        <f>VLOOKUP(A225,[2]Contratos!A:L,12,0)</f>
        <v>Lei nº 13.303/2016
PE 04/2021</v>
      </c>
      <c r="J225" s="16">
        <f>VLOOKUP(A225,[2]Contratos!A:M,13,0)</f>
        <v>46232</v>
      </c>
      <c r="K225" s="17">
        <f>VLOOKUP(A225,[2]Contratos!A:N,14,0)</f>
        <v>706400</v>
      </c>
      <c r="L225" s="17" t="str">
        <f>VLOOKUP(A225,[2]Contratos!A:O,15,0)</f>
        <v>EM EXECUÇÃO</v>
      </c>
    </row>
    <row r="226" spans="1:12" ht="45" x14ac:dyDescent="0.25">
      <c r="A226" s="11">
        <v>6190</v>
      </c>
      <c r="B226" s="12" t="str">
        <f>VLOOKUP(A226,[2]Contratos!A:B,2,0)</f>
        <v xml:space="preserve">50900.000521/2020-43 </v>
      </c>
      <c r="C226" s="13" t="str">
        <f>VLOOKUP(A226,[2]Contratos!A:C,3,0)</f>
        <v>SERVIÇO DE PROTEÇÃO AO CRÉDITO</v>
      </c>
      <c r="D226" s="13" t="str">
        <f>VLOOKUP(A226,[2]Contratos!A:E,5,0)</f>
        <v>PREVINITY SOLUCOES INTELIGENTES EM INFORMACAO LTDA</v>
      </c>
      <c r="E226" s="14" t="str">
        <f>VLOOKUP(A226,[2]Contratos!A:F,6,0)</f>
        <v>07.166.940/0001-02</v>
      </c>
      <c r="F226" s="15" t="str">
        <f>VLOOKUP(A226,[2]Contratos!A:G,7,0)</f>
        <v>019/2021</v>
      </c>
      <c r="G226" s="15">
        <f>VLOOKUP(A226,[2]Contratos!A:H,8,0)</f>
        <v>0</v>
      </c>
      <c r="H226" s="16">
        <f>VLOOKUP(A226,[2]Contratos!A:K,11,0)</f>
        <v>44412</v>
      </c>
      <c r="I226" s="17" t="str">
        <f>VLOOKUP(A226,[2]Contratos!A:L,12,0)</f>
        <v>Lei 13.303/2016 CONTRATAÇÃO DIRETA DISPENSA DE LICITAÇÃO</v>
      </c>
      <c r="J226" s="16">
        <f>VLOOKUP(A226,[2]Contratos!A:M,13,0)</f>
        <v>44777</v>
      </c>
      <c r="K226" s="17">
        <f>VLOOKUP(A226,[2]Contratos!A:N,14,0)</f>
        <v>4015.2</v>
      </c>
      <c r="L226" s="17" t="str">
        <f>VLOOKUP(A226,[2]Contratos!A:O,15,0)</f>
        <v>ENCERRADO</v>
      </c>
    </row>
    <row r="227" spans="1:12" ht="45.75" customHeight="1" x14ac:dyDescent="0.25">
      <c r="A227" s="11">
        <v>6200</v>
      </c>
      <c r="B227" s="12" t="str">
        <f>VLOOKUP(A227,[2]Contratos!A:B,2,0)</f>
        <v>50900.000191/2021-77</v>
      </c>
      <c r="C227" s="13" t="str">
        <f>VLOOKUP(A227,[2]Contratos!A:C,3,0)</f>
        <v>PARTICIPAÇÃO DA CDC NO BRASIL EXPORT 2021 – FÓRUM NACIONAL DE LOGÍSTICA E INFRAESTRUTURA PORTUÁRIA.</v>
      </c>
      <c r="D227" s="13" t="str">
        <f>VLOOKUP(A227,[2]Contratos!A:E,5,0)</f>
        <v>CENTRO DE ESTUDOS EM LOGÍSTICA,TRANSPORTES E COMÉRCIO EXTERIOR DO BRASIL EXPORT - C.E.B.E. LTDA.</v>
      </c>
      <c r="E227" s="14" t="str">
        <f>VLOOKUP(A227,[2]Contratos!A:F,6,0)</f>
        <v>40.435.738/0001-04</v>
      </c>
      <c r="F227" s="15" t="str">
        <f>VLOOKUP(A227,[2]Contratos!A:G,7,0)</f>
        <v>20/2021</v>
      </c>
      <c r="G227" s="15">
        <f>VLOOKUP(A227,[2]Contratos!A:H,8,0)</f>
        <v>0</v>
      </c>
      <c r="H227" s="16">
        <f>VLOOKUP(A227,[2]Contratos!A:K,11,0)</f>
        <v>44406</v>
      </c>
      <c r="I227" s="17" t="str">
        <f>VLOOKUP(A227,[2]Contratos!A:L,12,0)</f>
        <v>Lei 13.303/2016 INEXIGIBILIDADE DE LICITAÇÃO</v>
      </c>
      <c r="J227" s="16">
        <f>VLOOKUP(A227,[2]Contratos!A:M,13,0)</f>
        <v>44550</v>
      </c>
      <c r="K227" s="17">
        <f>VLOOKUP(A227,[2]Contratos!A:N,14,0)</f>
        <v>62000</v>
      </c>
      <c r="L227" s="17" t="str">
        <f>VLOOKUP(A227,[2]Contratos!A:O,15,0)</f>
        <v>ENCERRADO</v>
      </c>
    </row>
    <row r="228" spans="1:12" ht="79.5" customHeight="1" x14ac:dyDescent="0.25">
      <c r="A228" s="11">
        <v>6210</v>
      </c>
      <c r="B228" s="12" t="str">
        <f>VLOOKUP(A228,[2]Contratos!A:B,2,0)</f>
        <v xml:space="preserve">50900.000377/2021-26 </v>
      </c>
      <c r="C228" s="13" t="s">
        <v>14</v>
      </c>
      <c r="D228" s="13" t="str">
        <f>VLOOKUP(A228,[2]Contratos!A:E,5,0)</f>
        <v>LABORATÓRIO PÉREZ LIMARDO</v>
      </c>
      <c r="E228" s="14" t="str">
        <f>VLOOKUP(A228,[2]Contratos!A:F,6,0)</f>
        <v>07.202.161./0002-98</v>
      </c>
      <c r="F228" s="15" t="str">
        <f>VLOOKUP(A228,[2]Contratos!A:G,7,0)</f>
        <v>21/2021</v>
      </c>
      <c r="G228" s="15">
        <f>VLOOKUP(A228,[2]Contratos!A:H,8,0)</f>
        <v>0</v>
      </c>
      <c r="H228" s="16">
        <f>VLOOKUP(A228,[2]Contratos!A:K,11,0)</f>
        <v>44427</v>
      </c>
      <c r="I228" s="17" t="str">
        <f>VLOOKUP(A228,[2]Contratos!A:L,12,0)</f>
        <v>Lei 13.303/2016 CONTRATAÇÃO DIRETA DISPENSA DE LICITAÇÃO</v>
      </c>
      <c r="J228" s="16">
        <f>VLOOKUP(A228,[2]Contratos!A:M,13,0)</f>
        <v>44797</v>
      </c>
      <c r="K228" s="17">
        <f>VLOOKUP(A228,[2]Contratos!A:N,14,0)</f>
        <v>2585</v>
      </c>
      <c r="L228" s="17" t="str">
        <f>VLOOKUP(A228,[2]Contratos!A:O,15,0)</f>
        <v>ENCERRADO</v>
      </c>
    </row>
    <row r="229" spans="1:12" ht="79.5" customHeight="1" x14ac:dyDescent="0.25">
      <c r="A229" s="11">
        <v>6211</v>
      </c>
      <c r="B229" s="12" t="str">
        <f>VLOOKUP(A229,[2]Contratos!A:B,2,0)</f>
        <v xml:space="preserve">50900.000377/2021-26 </v>
      </c>
      <c r="C229" s="13" t="s">
        <v>14</v>
      </c>
      <c r="D229" s="13" t="str">
        <f>VLOOKUP(A229,[2]Contratos!A:E,5,0)</f>
        <v>LABORATÓRIO PÉREZ LIMARDO</v>
      </c>
      <c r="E229" s="14" t="str">
        <f>VLOOKUP(A229,[2]Contratos!A:F,6,0)</f>
        <v>07.202.161./0002-98</v>
      </c>
      <c r="F229" s="15" t="str">
        <f>VLOOKUP(A229,[2]Contratos!A:G,7,0)</f>
        <v>21/2021</v>
      </c>
      <c r="G229" s="15" t="str">
        <f>VLOOKUP(A229,[2]Contratos!A:H,8,0)</f>
        <v xml:space="preserve">1º ADITIVO DE CONTRATO 21/2021
</v>
      </c>
      <c r="H229" s="16">
        <f>VLOOKUP(A229,[2]Contratos!A:K,11,0)</f>
        <v>44797</v>
      </c>
      <c r="I229" s="17" t="str">
        <f>VLOOKUP(A229,[2]Contratos!A:L,12,0)</f>
        <v>Lei 13.303/2016 CONTRATAÇÃO DIRETA DISPENSA DE LICITAÇÃO</v>
      </c>
      <c r="J229" s="16">
        <f>VLOOKUP(A229,[2]Contratos!A:M,13,0)</f>
        <v>45162</v>
      </c>
      <c r="K229" s="17">
        <f>VLOOKUP(A229,[2]Contratos!A:N,14,0)</f>
        <v>2585</v>
      </c>
      <c r="L229" s="17" t="str">
        <f>VLOOKUP(A229,[2]Contratos!A:O,15,0)</f>
        <v>ENCERRADO</v>
      </c>
    </row>
    <row r="230" spans="1:12" ht="79.5" customHeight="1" x14ac:dyDescent="0.25">
      <c r="A230" s="11">
        <v>6212</v>
      </c>
      <c r="B230" s="12" t="str">
        <f>VLOOKUP(A230,[2]Contratos!A:B,2,0)</f>
        <v xml:space="preserve">50900.000377/2021-26 </v>
      </c>
      <c r="C230" s="13" t="s">
        <v>14</v>
      </c>
      <c r="D230" s="13" t="str">
        <f>VLOOKUP(A230,[2]Contratos!A:E,5,0)</f>
        <v>LABORATÓRIO PÉREZ LIMARDO</v>
      </c>
      <c r="E230" s="14" t="str">
        <f>VLOOKUP(A230,[2]Contratos!A:F,6,0)</f>
        <v>07.202.161./0002-98</v>
      </c>
      <c r="F230" s="15" t="str">
        <f>VLOOKUP(A230,[2]Contratos!A:G,7,0)</f>
        <v>21/2021</v>
      </c>
      <c r="G230" s="15" t="str">
        <f>VLOOKUP(A230,[2]Contratos!A:H,8,0)</f>
        <v xml:space="preserve">2º ADITIVO DE CONTRATO 21/2021
</v>
      </c>
      <c r="H230" s="16">
        <f>VLOOKUP(A230,[2]Contratos!A:K,11,0)</f>
        <v>45162</v>
      </c>
      <c r="I230" s="17" t="str">
        <f>VLOOKUP(A230,[2]Contratos!A:L,12,0)</f>
        <v>Lei 13.303/2016 CONTRATAÇÃO DIRETA DISPENSA DE LICITAÇÃO</v>
      </c>
      <c r="J230" s="16">
        <f>VLOOKUP(A230,[2]Contratos!A:M,13,0)</f>
        <v>45528</v>
      </c>
      <c r="K230" s="17">
        <f>VLOOKUP(A230,[2]Contratos!A:N,14,0)</f>
        <v>2585</v>
      </c>
      <c r="L230" s="17" t="str">
        <f>VLOOKUP(A230,[2]Contratos!A:O,15,0)</f>
        <v>ENCERRADO</v>
      </c>
    </row>
    <row r="231" spans="1:12" ht="79.5" customHeight="1" x14ac:dyDescent="0.25">
      <c r="A231" s="11">
        <v>6213</v>
      </c>
      <c r="B231" s="12" t="str">
        <f>VLOOKUP(A231,[2]Contratos!A:B,2,0)</f>
        <v xml:space="preserve">50900.000377/2021-26 </v>
      </c>
      <c r="C231" s="13" t="s">
        <v>14</v>
      </c>
      <c r="D231" s="13" t="str">
        <f>VLOOKUP(A231,[2]Contratos!A:E,5,0)</f>
        <v>LABORATÓRIO PÉREZ LIMARDO</v>
      </c>
      <c r="E231" s="14" t="str">
        <f>VLOOKUP(A231,[2]Contratos!A:F,6,0)</f>
        <v>07.202.161./0002-98</v>
      </c>
      <c r="F231" s="15" t="str">
        <f>VLOOKUP(A231,[2]Contratos!A:G,7,0)</f>
        <v>21/2021</v>
      </c>
      <c r="G231" s="15" t="str">
        <f>VLOOKUP(A231,[2]Contratos!A:H,8,0)</f>
        <v xml:space="preserve">3º ADITIVO DE CONTRATO 21/2021
</v>
      </c>
      <c r="H231" s="16">
        <f>VLOOKUP(A231,[2]Contratos!A:K,11,0)</f>
        <v>45527</v>
      </c>
      <c r="I231" s="17" t="str">
        <f>VLOOKUP(A231,[2]Contratos!A:L,12,0)</f>
        <v>Lei 13.303/2016 CONTRATAÇÃO DIRETA DISPENSA DE LICITAÇÃO</v>
      </c>
      <c r="J231" s="16">
        <f>VLOOKUP(A231,[2]Contratos!A:M,13,0)</f>
        <v>45893</v>
      </c>
      <c r="K231" s="17">
        <f>VLOOKUP(A231,[2]Contratos!A:N,14,0)</f>
        <v>2585</v>
      </c>
      <c r="L231" s="17" t="str">
        <f>VLOOKUP(A231,[2]Contratos!A:O,15,0)</f>
        <v>ENCERRADO</v>
      </c>
    </row>
    <row r="232" spans="1:12" ht="79.5" customHeight="1" x14ac:dyDescent="0.25">
      <c r="A232" s="11">
        <v>6214</v>
      </c>
      <c r="B232" s="12" t="str">
        <f>VLOOKUP(A232,[2]Contratos!A:B,2,0)</f>
        <v xml:space="preserve">50900.000377/2021-26 </v>
      </c>
      <c r="C232" s="13" t="s">
        <v>14</v>
      </c>
      <c r="D232" s="13" t="str">
        <f>VLOOKUP(A232,[2]Contratos!A:E,5,0)</f>
        <v>LABORATÓRIO PÉREZ LIMARDO</v>
      </c>
      <c r="E232" s="14" t="str">
        <f>VLOOKUP(A232,[2]Contratos!A:F,6,0)</f>
        <v>07.202.161./0002-98</v>
      </c>
      <c r="F232" s="15" t="str">
        <f>VLOOKUP(A232,[2]Contratos!A:G,7,0)</f>
        <v>21/2021</v>
      </c>
      <c r="G232" s="15" t="str">
        <f>VLOOKUP(A232,[2]Contratos!A:H,8,0)</f>
        <v xml:space="preserve">4º ADITIVO DE CONTRATO 21/2021
</v>
      </c>
      <c r="H232" s="16">
        <f>VLOOKUP(A232,[2]Contratos!A:K,11,0)</f>
        <v>45891</v>
      </c>
      <c r="I232" s="17" t="str">
        <f>VLOOKUP(A232,[2]Contratos!A:L,12,0)</f>
        <v>Lei 13.303/2016 CONTRATAÇÃO DIRETA DISPENSA DE LICITAÇÃO</v>
      </c>
      <c r="J232" s="16">
        <f>VLOOKUP(A232,[2]Contratos!A:M,13,0)</f>
        <v>46258</v>
      </c>
      <c r="K232" s="17">
        <f>VLOOKUP(A232,[2]Contratos!A:N,14,0)</f>
        <v>2701.28</v>
      </c>
      <c r="L232" s="17" t="str">
        <f>VLOOKUP(A232,[2]Contratos!A:O,15,0)</f>
        <v>EM EXECUÇÃO</v>
      </c>
    </row>
    <row r="233" spans="1:12" ht="45" x14ac:dyDescent="0.25">
      <c r="A233" s="11">
        <v>6220</v>
      </c>
      <c r="B233" s="12" t="str">
        <f>VLOOKUP(A233,[2]Contratos!A:B,2,0)</f>
        <v>50900.000576/2020-53 50900.000007/2020-16</v>
      </c>
      <c r="C233" s="13" t="str">
        <f>VLOOKUP(A233,[2]Contratos!A:C,3,0)</f>
        <v>AQUISIÇÃO E INSTALAÇÃO DE 01 (UM) KIT DE ATUALIZAÇÃO TECNOLÓGICA PDX, TERMINAL IND570, PARA BALANÇA RODOFERROVIÁRIA</v>
      </c>
      <c r="D233" s="13" t="str">
        <f>VLOOKUP(A233,[2]Contratos!A:E,5,0)</f>
        <v>TOLEDO DO BRASIL INDÚSTRIA DE BALANÇAS LTDA</v>
      </c>
      <c r="E233" s="14" t="str">
        <f>VLOOKUP(A233,[2]Contratos!A:F,6,0)</f>
        <v>59.704.510/0001-92</v>
      </c>
      <c r="F233" s="15" t="str">
        <f>VLOOKUP(A233,[2]Contratos!A:G,7,0)</f>
        <v>022/2021</v>
      </c>
      <c r="G233" s="15">
        <f>VLOOKUP(A233,[2]Contratos!A:H,8,0)</f>
        <v>0</v>
      </c>
      <c r="H233" s="16">
        <f>VLOOKUP(A233,[2]Contratos!A:K,11,0)</f>
        <v>44453</v>
      </c>
      <c r="I233" s="17" t="str">
        <f>VLOOKUP(A233,[2]Contratos!A:L,12,0)</f>
        <v>PREGÃO ELETRÔNICO - PE 013/2021</v>
      </c>
      <c r="J233" s="16">
        <f>VLOOKUP(A233,[2]Contratos!A:M,13,0)</f>
        <v>44508</v>
      </c>
      <c r="K233" s="17">
        <f>VLOOKUP(A233,[2]Contratos!A:N,14,0)</f>
        <v>151988.24</v>
      </c>
      <c r="L233" s="17" t="str">
        <f>VLOOKUP(A233,[2]Contratos!A:O,15,0)</f>
        <v>ENCERRADO</v>
      </c>
    </row>
    <row r="234" spans="1:12" ht="52.5" customHeight="1" x14ac:dyDescent="0.25">
      <c r="A234" s="11">
        <v>6230</v>
      </c>
      <c r="B234" s="12" t="str">
        <f>VLOOKUP(A234,[2]Contratos!A:B,2,0)</f>
        <v xml:space="preserve">50900.000225/2021-23 </v>
      </c>
      <c r="C234" s="13" t="str">
        <f>VLOOKUP(A234,[2]Contratos!A:C,3,0)</f>
        <v>CONTRATAÇÃO DE AUDITORIA AMBIENTAL EXTERNA DO SISTEMA DE GESTÃO AMBIENTAL DA COMPANHIA DOCAS DO CEARÁ</v>
      </c>
      <c r="D234" s="13" t="str">
        <f>VLOOKUP(A234,[2]Contratos!A:E,5,0)</f>
        <v>DENISE DOS SANTOS LEITE MOURAO CONSULTORIA DE QSMS</v>
      </c>
      <c r="E234" s="14" t="str">
        <f>VLOOKUP(A234,[2]Contratos!A:F,6,0)</f>
        <v>16.758.271/0001-40</v>
      </c>
      <c r="F234" s="15" t="str">
        <f>VLOOKUP(A234,[2]Contratos!A:G,7,0)</f>
        <v>23/2021</v>
      </c>
      <c r="G234" s="15">
        <f>VLOOKUP(A234,[2]Contratos!A:H,8,0)</f>
        <v>0</v>
      </c>
      <c r="H234" s="16">
        <f>VLOOKUP(A234,[2]Contratos!A:K,11,0)</f>
        <v>44505</v>
      </c>
      <c r="I234" s="17" t="str">
        <f>VLOOKUP(A234,[2]Contratos!A:L,12,0)</f>
        <v>Lei 13.303/2016 CONTRATAÇÃO DIRETA DISPENSA DE LICITAÇÃO</v>
      </c>
      <c r="J234" s="16">
        <f>VLOOKUP(A234,[2]Contratos!A:M,13,0)</f>
        <v>44791</v>
      </c>
      <c r="K234" s="17">
        <f>VLOOKUP(A234,[2]Contratos!A:N,14,0)</f>
        <v>10000</v>
      </c>
      <c r="L234" s="17" t="str">
        <f>VLOOKUP(A234,[2]Contratos!A:O,15,0)</f>
        <v>ENCERRADO</v>
      </c>
    </row>
    <row r="235" spans="1:12" ht="45" x14ac:dyDescent="0.25">
      <c r="A235" s="11">
        <v>6240</v>
      </c>
      <c r="B235" s="12" t="str">
        <f>VLOOKUP(A235,[2]Contratos!A:B,2,0)</f>
        <v xml:space="preserve">50900.000617/2021-92 </v>
      </c>
      <c r="C235" s="13" t="str">
        <f>VLOOKUP(A235,[2]Contratos!A:C,3,0)</f>
        <v>CONTRATAÇÃO DE SERVIÇO DE INSPEÇÃO, MANUTENÇÃO, RECARGA E TROCA DE EQUIPAMENTOS DE COMBATE A INCÊNDIO DA COMPANHIA DOCAS DO CEARÁ</v>
      </c>
      <c r="D235" s="13" t="str">
        <f>VLOOKUP(A235,[2]Contratos!A:E,5,0)</f>
        <v>JOSE ALBUQUERQUE NETO</v>
      </c>
      <c r="E235" s="14" t="str">
        <f>VLOOKUP(A235,[2]Contratos!A:F,6,0)</f>
        <v>07.900.551/0002-31</v>
      </c>
      <c r="F235" s="15" t="str">
        <f>VLOOKUP(A235,[2]Contratos!A:G,7,0)</f>
        <v>024/2021</v>
      </c>
      <c r="G235" s="15">
        <f>VLOOKUP(A235,[2]Contratos!A:H,8,0)</f>
        <v>0</v>
      </c>
      <c r="H235" s="16">
        <f>VLOOKUP(A235,[2]Contratos!A:K,11,0)</f>
        <v>44461</v>
      </c>
      <c r="I235" s="17" t="str">
        <f>VLOOKUP(A235,[2]Contratos!A:L,12,0)</f>
        <v>Lei 13.303/2016 CONTRATAÇÃO DIRETA DISPENSA DE LICITAÇÃO</v>
      </c>
      <c r="J235" s="16">
        <f>VLOOKUP(A235,[2]Contratos!A:M,13,0)</f>
        <v>44834</v>
      </c>
      <c r="K235" s="17">
        <f>VLOOKUP(A235,[2]Contratos!A:N,14,0)</f>
        <v>21054.35</v>
      </c>
      <c r="L235" s="17" t="str">
        <f>VLOOKUP(A235,[2]Contratos!A:O,15,0)</f>
        <v>ENCERRADO</v>
      </c>
    </row>
    <row r="236" spans="1:12" ht="75" x14ac:dyDescent="0.25">
      <c r="A236" s="11">
        <v>6250</v>
      </c>
      <c r="B236" s="12" t="str">
        <f>VLOOKUP(A236,[2]Contratos!A:B,2,0)</f>
        <v xml:space="preserve">50900.000119/2021-40 </v>
      </c>
      <c r="C236" s="13" t="str">
        <f>VLOOKUP(A236,[2]Contratos!A:C,3,0)</f>
        <v>CONTRATAÇÃO DE EMPRESA PARA PRESTAÇÃO DE SERVIÇO DE ADMINISTRAÇÃO DO FORNECIMENTO, GERENCIAMENTO, CONTROLE E AQUISIÇÃO DE COMBUSTÍVEIS, UTILIZANDO CARTÃO ELETRÔNICO (COM CHIP) OU MAGNÉTICO, PARA A FROTA DE VEÍCULOS DA COMPANHIA DOCAS DO CEARÁ</v>
      </c>
      <c r="D236" s="13" t="str">
        <f>VLOOKUP(A236,[2]Contratos!A:E,5,0)</f>
        <v>NEO CONSULTORIA E ADMINISTRAÇÃO DE BENEFÍCIOS EIRELI</v>
      </c>
      <c r="E236" s="14" t="str">
        <f>VLOOKUP(A236,[2]Contratos!A:F,6,0)</f>
        <v>25.165.749/0001-10</v>
      </c>
      <c r="F236" s="15" t="str">
        <f>VLOOKUP(A236,[2]Contratos!A:G,7,0)</f>
        <v>025/2021</v>
      </c>
      <c r="G236" s="15">
        <f>VLOOKUP(A236,[2]Contratos!A:H,8,0)</f>
        <v>0</v>
      </c>
      <c r="H236" s="16">
        <f>VLOOKUP(A236,[2]Contratos!A:K,11,0)</f>
        <v>44460</v>
      </c>
      <c r="I236" s="17" t="str">
        <f>VLOOKUP(A236,[2]Contratos!A:L,12,0)</f>
        <v>Lei nº 13.303/2016 PE 15/2021</v>
      </c>
      <c r="J236" s="16">
        <f>VLOOKUP(A236,[2]Contratos!A:M,13,0)</f>
        <v>44832</v>
      </c>
      <c r="K236" s="17">
        <f>VLOOKUP(A236,[2]Contratos!A:N,14,0)</f>
        <v>58552.79</v>
      </c>
      <c r="L236" s="17" t="str">
        <f>VLOOKUP(A236,[2]Contratos!A:O,15,0)</f>
        <v>ENCERRADO</v>
      </c>
    </row>
    <row r="237" spans="1:12" ht="75" x14ac:dyDescent="0.25">
      <c r="A237" s="11">
        <v>6251</v>
      </c>
      <c r="B237" s="12" t="str">
        <f>VLOOKUP(A237,[2]Contratos!A:B,2,0)</f>
        <v xml:space="preserve">50900.000119/2021-40 </v>
      </c>
      <c r="C237" s="13" t="str">
        <f>VLOOKUP(A237,[2]Contratos!A:C,3,0)</f>
        <v>CONTRATAÇÃO DE EMPRESA PARA PRESTAÇÃO DE SERVIÇO DE ADMINISTRAÇÃO DO FORNECIMENTO, GERENCIAMENTO, CONTROLE E AQUISIÇÃO DE COMBUSTÍVEIS, UTILIZANDO CARTÃO ELETRÔNICO (COM CHIP) OU MAGNÉTICO, PARA A FROTA DE VEÍCULOS DA COMPANHIA DOCAS DO CEARÁ</v>
      </c>
      <c r="D237" s="13" t="str">
        <f>VLOOKUP(A237,[2]Contratos!A:E,5,0)</f>
        <v>NEO CONSULTORIA E ADMINISTRAÇÃO DE BENEFÍCIOS EIRELI</v>
      </c>
      <c r="E237" s="14" t="str">
        <f>VLOOKUP(A237,[2]Contratos!A:F,6,0)</f>
        <v>25.165.749/0001-10</v>
      </c>
      <c r="F237" s="15" t="str">
        <f>VLOOKUP(A237,[2]Contratos!A:G,7,0)</f>
        <v>025/2021</v>
      </c>
      <c r="G237" s="15" t="str">
        <f>VLOOKUP(A237,[2]Contratos!A:H,8,0)</f>
        <v xml:space="preserve">1º ADITIVO DE CONTRATO 25/2021
</v>
      </c>
      <c r="H237" s="16">
        <f>VLOOKUP(A237,[2]Contratos!A:K,11,0)</f>
        <v>44796</v>
      </c>
      <c r="I237" s="17" t="str">
        <f>VLOOKUP(A237,[2]Contratos!A:L,12,0)</f>
        <v>Lei nº 13.303/2016 PE 15/2021</v>
      </c>
      <c r="J237" s="16">
        <f>VLOOKUP(A237,[2]Contratos!A:M,13,0)</f>
        <v>44832</v>
      </c>
      <c r="K237" s="17">
        <f>VLOOKUP(A237,[2]Contratos!A:N,14,0)</f>
        <v>73190.09</v>
      </c>
      <c r="L237" s="17" t="str">
        <f>VLOOKUP(A237,[2]Contratos!A:O,15,0)</f>
        <v>ENCERRADO</v>
      </c>
    </row>
    <row r="238" spans="1:12" ht="75" x14ac:dyDescent="0.25">
      <c r="A238" s="11">
        <v>6252</v>
      </c>
      <c r="B238" s="12" t="str">
        <f>VLOOKUP(A238,[2]Contratos!A:B,2,0)</f>
        <v xml:space="preserve">50900.000119/2021-40 </v>
      </c>
      <c r="C238" s="13" t="str">
        <f>VLOOKUP(A238,[2]Contratos!A:C,3,0)</f>
        <v>CONTRATAÇÃO DE EMPRESA PARA PRESTAÇÃO DE SERVIÇO DE ADMINISTRAÇÃO DO FORNECIMENTO, GERENCIAMENTO, CONTROLE E AQUISIÇÃO DE COMBUSTÍVEIS, UTILIZANDO CARTÃO ELETRÔNICO (COM CHIP) OU MAGNÉTICO, PARA A FROTA DE VEÍCULOS DA COMPANHIA DOCAS DO CEARÁ</v>
      </c>
      <c r="D238" s="13" t="str">
        <f>VLOOKUP(A238,[2]Contratos!A:E,5,0)</f>
        <v>NEO CONSULTORIA E ADMINISTRAÇÃO DE BENEFÍCIOS EIRELI</v>
      </c>
      <c r="E238" s="14" t="str">
        <f>VLOOKUP(A238,[2]Contratos!A:F,6,0)</f>
        <v>25.165.749/0001-10</v>
      </c>
      <c r="F238" s="15" t="str">
        <f>VLOOKUP(A238,[2]Contratos!A:G,7,0)</f>
        <v>025/2021</v>
      </c>
      <c r="G238" s="15" t="str">
        <f>VLOOKUP(A238,[2]Contratos!A:H,8,0)</f>
        <v xml:space="preserve">2º ADITIVO DE CONTRATO 25/2021
</v>
      </c>
      <c r="H238" s="16">
        <f>VLOOKUP(A238,[2]Contratos!A:K,11,0)</f>
        <v>44830</v>
      </c>
      <c r="I238" s="17" t="str">
        <f>VLOOKUP(A238,[2]Contratos!A:L,12,0)</f>
        <v>Lei nº 13.303/2016 PE 15/2021</v>
      </c>
      <c r="J238" s="16">
        <f>VLOOKUP(A238,[2]Contratos!A:M,13,0)</f>
        <v>45197</v>
      </c>
      <c r="K238" s="17">
        <f>VLOOKUP(A238,[2]Contratos!A:N,14,0)</f>
        <v>71956.08</v>
      </c>
      <c r="L238" s="17" t="str">
        <f>VLOOKUP(A238,[2]Contratos!A:O,15,0)</f>
        <v>ENCERRADO</v>
      </c>
    </row>
    <row r="239" spans="1:12" ht="139.5" customHeight="1" x14ac:dyDescent="0.25">
      <c r="A239" s="11">
        <v>6260</v>
      </c>
      <c r="B239" s="12" t="str">
        <f>VLOOKUP(A239,[2]Contratos!A:B,2,0)</f>
        <v xml:space="preserve">50900.000815/2021-56 </v>
      </c>
      <c r="C239" s="13" t="str">
        <f>VLOOKUP(A239,[2]Contratos!A:C,3,0)</f>
        <v>CONTRATAÇÃO EMERGENCIAL DE EMPRESA ESPECIALIZADA EM SERVIÇOS DE TECNOLOGIA DA INFORMAÇÃO QUE CONTEMPLE O FORNECIMENTO DE SISTEMA PARA EXECUÇÃO DO RECONHECIMENTO DE PLACAS AUTOMOTIVAS - LPR (PADRÃO NACIONAL E MERCOSUL) E CÓDIGOS DE CONTEINER - CCR INTEGRADOS COM O SISPORT - SISTEMA PORTUÁRIO DA COMPANHIA DOCAS DO CEARÁ - CDC, E SERVIÇO DE SUSTENTAÇÃO DO SISTEMA OCR</v>
      </c>
      <c r="D239" s="13" t="str">
        <f>VLOOKUP(A239,[2]Contratos!A:E,5,0)</f>
        <v>TECHSAN SEGURANÇA E TECNOLOGIA INTELIGENTE</v>
      </c>
      <c r="E239" s="14" t="str">
        <f>VLOOKUP(A239,[2]Contratos!A:F,6,0)</f>
        <v>17.627.354/001-63</v>
      </c>
      <c r="F239" s="15" t="str">
        <f>VLOOKUP(A239,[2]Contratos!A:G,7,0)</f>
        <v>26/2021</v>
      </c>
      <c r="G239" s="15">
        <f>VLOOKUP(A239,[2]Contratos!A:H,8,0)</f>
        <v>0</v>
      </c>
      <c r="H239" s="16">
        <f>VLOOKUP(A239,[2]Contratos!A:K,11,0)</f>
        <v>44518</v>
      </c>
      <c r="I239" s="17" t="str">
        <f>VLOOKUP(A239,[2]Contratos!A:L,12,0)</f>
        <v xml:space="preserve">Lei 13.303/2016 DISPENSA DE LICITAÇÃO - EMERGENCIAL </v>
      </c>
      <c r="J239" s="16">
        <f>VLOOKUP(A239,[2]Contratos!A:M,13,0)</f>
        <v>44702</v>
      </c>
      <c r="K239" s="17">
        <f>VLOOKUP(A239,[2]Contratos!A:N,14,0)</f>
        <v>858966.86</v>
      </c>
      <c r="L239" s="17" t="str">
        <f>VLOOKUP(A239,[2]Contratos!A:O,15,0)</f>
        <v>ENCERRADO</v>
      </c>
    </row>
    <row r="240" spans="1:12" ht="187.5" customHeight="1" x14ac:dyDescent="0.25">
      <c r="A240" s="21">
        <v>6270</v>
      </c>
      <c r="B240" s="12" t="str">
        <f>VLOOKUP(A240,[2]Contratos!A:B,2,0)</f>
        <v>50900.000331/2021-15</v>
      </c>
      <c r="C240" s="13" t="str">
        <f>VLOOKUP(A240,[2]Contratos!A:C,3,0)</f>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
      <c r="D240" s="13" t="str">
        <f>VLOOKUP(A240,[2]Contratos!A:E,5,0)</f>
        <v>AUDIPLAC - AUDITORIA E ASSESSORIA CONTRÁBIL S/S.</v>
      </c>
      <c r="E240" s="14" t="str">
        <f>VLOOKUP(A240,[2]Contratos!A:F,6,0)</f>
        <v>41.396.359/0001-07</v>
      </c>
      <c r="F240" s="15" t="str">
        <f>VLOOKUP(A240,[2]Contratos!A:G,7,0)</f>
        <v>027/2021</v>
      </c>
      <c r="G240" s="15">
        <f>VLOOKUP(A240,[2]Contratos!A:H,8,0)</f>
        <v>0</v>
      </c>
      <c r="H240" s="16">
        <f>VLOOKUP(A240,[2]Contratos!A:K,11,0)</f>
        <v>44543</v>
      </c>
      <c r="I240" s="17" t="str">
        <f>VLOOKUP(A240,[2]Contratos!A:L,12,0)</f>
        <v>Lei nº 13.303/2016
PE 018/2021</v>
      </c>
      <c r="J240" s="16">
        <f>VLOOKUP(A240,[2]Contratos!A:M,13,0)</f>
        <v>44923</v>
      </c>
      <c r="K240" s="17">
        <f>VLOOKUP(A240,[2]Contratos!A:N,14,0)</f>
        <v>14300</v>
      </c>
      <c r="L240" s="17" t="str">
        <f>VLOOKUP(A240,[2]Contratos!A:O,15,0)</f>
        <v>ENCERRADO</v>
      </c>
    </row>
    <row r="241" spans="1:12" ht="187.5" customHeight="1" x14ac:dyDescent="0.25">
      <c r="A241" s="21">
        <v>6271</v>
      </c>
      <c r="B241" s="12" t="str">
        <f>VLOOKUP(A241,[2]Contratos!A:B,2,0)</f>
        <v>50900.000331/2021-15</v>
      </c>
      <c r="C241" s="13" t="str">
        <f>VLOOKUP(A241,[2]Contratos!A:C,3,0)</f>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
      <c r="D241" s="13" t="str">
        <f>VLOOKUP(A241,[2]Contratos!A:E,5,0)</f>
        <v>AUDIPLAC - AUDITORIA E ASSESSORIA CONTRÁBIL S/S.</v>
      </c>
      <c r="E241" s="14" t="str">
        <f>VLOOKUP(A241,[2]Contratos!A:F,6,0)</f>
        <v>41.396.359/0001-07</v>
      </c>
      <c r="F241" s="15" t="str">
        <f>VLOOKUP(A241,[2]Contratos!A:G,7,0)</f>
        <v>027/2021</v>
      </c>
      <c r="G241" s="15" t="str">
        <f>VLOOKUP(A241,[2]Contratos!A:H,8,0)</f>
        <v xml:space="preserve">1º ADITIVO DE CONTRATO 27/2021
</v>
      </c>
      <c r="H241" s="16">
        <f>VLOOKUP(A241,[2]Contratos!A:K,11,0)</f>
        <v>44847</v>
      </c>
      <c r="I241" s="17" t="str">
        <f>VLOOKUP(A241,[2]Contratos!A:L,12,0)</f>
        <v>Lei nº 13.303/2016
PE 018/2021</v>
      </c>
      <c r="J241" s="16">
        <f>VLOOKUP(A241,[2]Contratos!A:M,13,0)</f>
        <v>45288</v>
      </c>
      <c r="K241" s="17">
        <f>VLOOKUP(A241,[2]Contratos!A:N,14,0)</f>
        <v>14300</v>
      </c>
      <c r="L241" s="17" t="str">
        <f>VLOOKUP(A241,[2]Contratos!A:O,15,0)</f>
        <v>ENCERRADO</v>
      </c>
    </row>
    <row r="242" spans="1:12" ht="187.5" customHeight="1" x14ac:dyDescent="0.25">
      <c r="A242" s="21">
        <v>6272</v>
      </c>
      <c r="B242" s="12" t="str">
        <f>VLOOKUP(A242,[2]Contratos!A:B,2,0)</f>
        <v>50900.000331/2021-15</v>
      </c>
      <c r="C242" s="13" t="str">
        <f>VLOOKUP(A242,[2]Contratos!A:C,3,0)</f>
        <v>PRESTAÇÃO DE SERVIÇO DE AUDITORIA EXTERNA (INDEPENDENTE), COMPREENDENDO: AUDITORIA TRIMESTRAL E ANUAL DOS REGISTROS CONTÁBEIS E CONTROLES ATINENTES, FORMALIZADOS ATRAVÉS DE RELATÓRIO E DE PARECER DE AUDITOR INDEPENDENTE, NA SUA FORMA PADRONIZADA E LEGISLAÇÃO EM VIGOR, REGISTRANDO SE AS DEMONSTRAÇÕES FINANCEIRAS REPRESENTAM ADEQUANDAMENTE A POSIÇÃO PATRIMONIAL E FINANCEIRA DA COMPANHIA, O RESULTADO DE SUAS OPERAÇÕES, AS MUTAÇÕES DE SEU PATRIMÔNIO LÍQUIDO E O FLUXO DE CAIXA TRISMESTRALMENTE E REFERENTE AO ENCERRAMENTO DO EXERCÍCIO, ENFIM, ABRIGANDO TODAS AS PRÁTICAS CONTÁBEIS ADOTADAS PARA O TIPO DE SERVIÇO</v>
      </c>
      <c r="D242" s="13" t="str">
        <f>VLOOKUP(A242,[2]Contratos!A:E,5,0)</f>
        <v>AUDIPLAC - AUDITORIA E ASSESSORIA CONTRÁBIL S/S.</v>
      </c>
      <c r="E242" s="14" t="str">
        <f>VLOOKUP(A242,[2]Contratos!A:F,6,0)</f>
        <v>41.396.359/0001-07</v>
      </c>
      <c r="F242" s="15" t="str">
        <f>VLOOKUP(A242,[2]Contratos!A:G,7,0)</f>
        <v>027/2021</v>
      </c>
      <c r="G242" s="15" t="str">
        <f>VLOOKUP(A242,[2]Contratos!A:H,8,0)</f>
        <v xml:space="preserve">2º ADITIVO DE CONTRATO 27/2021
</v>
      </c>
      <c r="H242" s="16">
        <f>VLOOKUP(A242,[2]Contratos!A:K,11,0)</f>
        <v>45287</v>
      </c>
      <c r="I242" s="17" t="str">
        <f>VLOOKUP(A242,[2]Contratos!A:L,12,0)</f>
        <v>Lei nº 13.303/2016
PE 018/2021</v>
      </c>
      <c r="J242" s="16">
        <f>VLOOKUP(A242,[2]Contratos!A:M,13,0)</f>
        <v>45654</v>
      </c>
      <c r="K242" s="17">
        <f>VLOOKUP(A242,[2]Contratos!A:N,14,0)</f>
        <v>14300</v>
      </c>
      <c r="L242" s="17" t="str">
        <f>VLOOKUP(A242,[2]Contratos!A:O,15,0)</f>
        <v>ENCERRADO</v>
      </c>
    </row>
    <row r="243" spans="1:12" ht="30" x14ac:dyDescent="0.25">
      <c r="A243" s="11">
        <v>6280</v>
      </c>
      <c r="B243" s="12" t="str">
        <f>VLOOKUP(A243,[2]Contratos!A:B,2,0)</f>
        <v>50900.000009/2021-88 50900.000429/2020-83</v>
      </c>
      <c r="C243" s="13" t="str">
        <f>VLOOKUP(A243,[2]Contratos!A:C,3,0)</f>
        <v>CONSULTORIA E ASSESSORIA TÉCNICA, CONTÁBIL, TRIBUTÁRIA E FISCAL</v>
      </c>
      <c r="D243" s="13" t="str">
        <f>VLOOKUP(A243,[2]Contratos!A:E,5,0)</f>
        <v>METROPOLE SOLUÇOES EMPRESARIAIS E GOVERNAMENTAIS</v>
      </c>
      <c r="E243" s="14" t="str">
        <f>VLOOKUP(A243,[2]Contratos!A:F,6,0)</f>
        <v>07.843.902/0001-517</v>
      </c>
      <c r="F243" s="15" t="str">
        <f>VLOOKUP(A243,[2]Contratos!A:G,7,0)</f>
        <v>028/2021</v>
      </c>
      <c r="G243" s="15">
        <f>VLOOKUP(A243,[2]Contratos!A:H,8,0)</f>
        <v>0</v>
      </c>
      <c r="H243" s="16">
        <f>VLOOKUP(A243,[2]Contratos!A:K,11,0)</f>
        <v>44522</v>
      </c>
      <c r="I243" s="17" t="str">
        <f>VLOOKUP(A243,[2]Contratos!A:L,12,0)</f>
        <v>Lei nº 13.303/2016
PE 07/2021</v>
      </c>
      <c r="J243" s="16">
        <f>VLOOKUP(A243,[2]Contratos!A:M,13,0)</f>
        <v>44939</v>
      </c>
      <c r="K243" s="17">
        <f>VLOOKUP(A243,[2]Contratos!A:N,14,0)</f>
        <v>46000</v>
      </c>
      <c r="L243" s="17" t="str">
        <f>VLOOKUP(A243,[2]Contratos!A:O,15,0)</f>
        <v>ENCERRADO</v>
      </c>
    </row>
    <row r="244" spans="1:12" ht="30" x14ac:dyDescent="0.25">
      <c r="A244" s="11">
        <v>6281</v>
      </c>
      <c r="B244" s="12" t="str">
        <f>VLOOKUP(A244,[2]Contratos!A:B,2,0)</f>
        <v>50900.000009/2021-88 50900.000429/2020-83</v>
      </c>
      <c r="C244" s="13" t="str">
        <f>VLOOKUP(A244,[2]Contratos!A:C,3,0)</f>
        <v>CONSULTORIA E ASSESSORIA TÉCNICA, CONTÁBIL, TRIBUTÁRIA E FISCAL</v>
      </c>
      <c r="D244" s="13" t="str">
        <f>VLOOKUP(A244,[2]Contratos!A:E,5,0)</f>
        <v>METROPOLE SOLUÇOES EMPRESARIAIS E GOVERNAMENTAIS</v>
      </c>
      <c r="E244" s="14" t="str">
        <f>VLOOKUP(A244,[2]Contratos!A:F,6,0)</f>
        <v>07.843.902/0001-517</v>
      </c>
      <c r="F244" s="15" t="str">
        <f>VLOOKUP(A244,[2]Contratos!A:G,7,0)</f>
        <v>028/2021</v>
      </c>
      <c r="G244" s="15" t="str">
        <f>VLOOKUP(A244,[2]Contratos!A:H,8,0)</f>
        <v xml:space="preserve">1º ADITIVO DE CONTRATO 28/2021
</v>
      </c>
      <c r="H244" s="16">
        <f>VLOOKUP(A244,[2]Contratos!A:K,11,0)</f>
        <v>44911</v>
      </c>
      <c r="I244" s="17" t="str">
        <f>VLOOKUP(A244,[2]Contratos!A:L,12,0)</f>
        <v>Lei nº 13.303/2016
PE 07/2021</v>
      </c>
      <c r="J244" s="16">
        <f>VLOOKUP(A244,[2]Contratos!A:M,13,0)</f>
        <v>45304</v>
      </c>
      <c r="K244" s="17">
        <f>VLOOKUP(A244,[2]Contratos!A:N,14,0)</f>
        <v>46000</v>
      </c>
      <c r="L244" s="17" t="str">
        <f>VLOOKUP(A244,[2]Contratos!A:O,15,0)</f>
        <v>ENCERRADO</v>
      </c>
    </row>
    <row r="245" spans="1:12" ht="30" x14ac:dyDescent="0.25">
      <c r="A245" s="11">
        <v>6282</v>
      </c>
      <c r="B245" s="12" t="str">
        <f>VLOOKUP(A245,[2]Contratos!A:B,2,0)</f>
        <v>50900.000009/2021-88 50900.000429/2020-83</v>
      </c>
      <c r="C245" s="13" t="str">
        <f>VLOOKUP(A245,[2]Contratos!A:C,3,0)</f>
        <v>CONSULTORIA E ASSESSORIA TÉCNICA, CONTÁBIL, TRIBUTÁRIA E FISCAL</v>
      </c>
      <c r="D245" s="13" t="str">
        <f>VLOOKUP(A245,[2]Contratos!A:E,5,0)</f>
        <v>METROPOLE SOLUÇOES EMPRESARIAIS E GOVERNAMENTAIS</v>
      </c>
      <c r="E245" s="14" t="str">
        <f>VLOOKUP(A245,[2]Contratos!A:F,6,0)</f>
        <v>07.843.902/0001-517</v>
      </c>
      <c r="F245" s="15" t="str">
        <f>VLOOKUP(A245,[2]Contratos!A:G,7,0)</f>
        <v>028/2021</v>
      </c>
      <c r="G245" s="15" t="str">
        <f>VLOOKUP(A245,[2]Contratos!A:H,8,0)</f>
        <v xml:space="preserve">2º ADITIVO DE CONTRATO 28/2021
</v>
      </c>
      <c r="H245" s="16">
        <f>VLOOKUP(A245,[2]Contratos!A:K,11,0)</f>
        <v>45303</v>
      </c>
      <c r="I245" s="17" t="str">
        <f>VLOOKUP(A245,[2]Contratos!A:L,12,0)</f>
        <v>Lei nº 13.303/2016
PE 07/2021</v>
      </c>
      <c r="J245" s="16">
        <f>VLOOKUP(A245,[2]Contratos!A:M,13,0)</f>
        <v>45670</v>
      </c>
      <c r="K245" s="17">
        <f>VLOOKUP(A245,[2]Contratos!A:N,14,0)</f>
        <v>46000</v>
      </c>
      <c r="L245" s="17" t="str">
        <f>VLOOKUP(A245,[2]Contratos!A:O,15,0)</f>
        <v>ENCERRADO</v>
      </c>
    </row>
    <row r="246" spans="1:12" ht="30" x14ac:dyDescent="0.25">
      <c r="A246" s="11">
        <v>6283</v>
      </c>
      <c r="B246" s="12" t="str">
        <f>VLOOKUP(A246,[2]Contratos!A:B,2,0)</f>
        <v>50900.000009/2021-88 50900.000429/2020-83</v>
      </c>
      <c r="C246" s="13" t="str">
        <f>VLOOKUP(A246,[2]Contratos!A:C,3,0)</f>
        <v>CONSULTORIA E ASSESSORIA TÉCNICA, CONTÁBIL, TRIBUTÁRIA E FISCAL</v>
      </c>
      <c r="D246" s="13" t="str">
        <f>VLOOKUP(A246,[2]Contratos!A:E,5,0)</f>
        <v>METROPOLE SOLUÇOES EMPRESARIAIS E GOVERNAMENTAIS</v>
      </c>
      <c r="E246" s="14" t="str">
        <f>VLOOKUP(A246,[2]Contratos!A:F,6,0)</f>
        <v>07.843.902/0001-517</v>
      </c>
      <c r="F246" s="15" t="str">
        <f>VLOOKUP(A246,[2]Contratos!A:G,7,0)</f>
        <v>028/2021</v>
      </c>
      <c r="G246" s="15" t="str">
        <f>VLOOKUP(A246,[2]Contratos!A:H,8,0)</f>
        <v xml:space="preserve">3º ADITIVO DE CONTRATO 28/2021
</v>
      </c>
      <c r="H246" s="16">
        <f>VLOOKUP(A246,[2]Contratos!A:K,11,0)</f>
        <v>45670</v>
      </c>
      <c r="I246" s="17" t="str">
        <f>VLOOKUP(A246,[2]Contratos!A:L,12,0)</f>
        <v>Lei nº 13.303/2016
PE 07/2021</v>
      </c>
      <c r="J246" s="16">
        <f>VLOOKUP(A246,[2]Contratos!A:M,13,0)</f>
        <v>46035</v>
      </c>
      <c r="K246" s="17">
        <f>VLOOKUP(A246,[2]Contratos!A:N,14,0)</f>
        <v>46000</v>
      </c>
      <c r="L246" s="17" t="str">
        <f>VLOOKUP(A246,[2]Contratos!A:O,15,0)</f>
        <v>ENCERRADO</v>
      </c>
    </row>
    <row r="247" spans="1:12" ht="30" x14ac:dyDescent="0.25">
      <c r="A247" s="11">
        <v>6284</v>
      </c>
      <c r="B247" s="12" t="str">
        <f>VLOOKUP(A247,[2]Contratos!A:B,2,0)</f>
        <v>50900.000009/2021-88 50900.000429/2020-83</v>
      </c>
      <c r="C247" s="13" t="str">
        <f>VLOOKUP(A247,[2]Contratos!A:C,3,0)</f>
        <v>CONSULTORIA E ASSESSORIA TÉCNICA, CONTÁBIL, TRIBUTÁRIA E FISCAL</v>
      </c>
      <c r="D247" s="13" t="str">
        <f>VLOOKUP(A247,[2]Contratos!A:E,5,0)</f>
        <v>METROPOLE SOLUÇOES EMPRESARIAIS E GOVERNAMENTAIS</v>
      </c>
      <c r="E247" s="14" t="str">
        <f>VLOOKUP(A247,[2]Contratos!A:F,6,0)</f>
        <v>07.843.902/0001-517</v>
      </c>
      <c r="F247" s="15" t="str">
        <f>VLOOKUP(A247,[2]Contratos!A:G,7,0)</f>
        <v>028/2021</v>
      </c>
      <c r="G247" s="15" t="str">
        <f>VLOOKUP(A247,[2]Contratos!A:H,8,0)</f>
        <v xml:space="preserve">4º ADITIVO DE CONTRATO 28/2021
</v>
      </c>
      <c r="H247" s="16" t="str">
        <f>VLOOKUP(A247,[2]Contratos!A:K,11,0)</f>
        <v>22/012/2025</v>
      </c>
      <c r="I247" s="17" t="str">
        <f>VLOOKUP(A247,[2]Contratos!A:L,12,0)</f>
        <v>Lei nº 13.303/2016
PE 07/2021</v>
      </c>
      <c r="J247" s="16">
        <f>VLOOKUP(A247,[2]Contratos!A:M,13,0)</f>
        <v>46400</v>
      </c>
      <c r="K247" s="17">
        <f>VLOOKUP(A247,[2]Contratos!A:N,14,0)</f>
        <v>50349.04</v>
      </c>
      <c r="L247" s="17" t="str">
        <f>VLOOKUP(A247,[2]Contratos!A:O,15,0)</f>
        <v>EM EXECUÇÃO</v>
      </c>
    </row>
    <row r="248" spans="1:12" ht="91.5" customHeight="1" x14ac:dyDescent="0.25">
      <c r="A248" s="11">
        <v>6290</v>
      </c>
      <c r="B248" s="12" t="str">
        <f>VLOOKUP(A248,[2]Contratos!A:B,2,0)</f>
        <v xml:space="preserve">50900.000829/2021-70 </v>
      </c>
      <c r="C248" s="13" t="str">
        <f>VLOOKUP(A248,[2]Contratos!A:C,3,0)</f>
        <v>Participação da CDC no evento Feira EXPOLOG 2021</v>
      </c>
      <c r="D248" s="13" t="str">
        <f>VLOOKUP(A248,[2]Contratos!A:E,5,0)</f>
        <v>INSTITUTO FUTURE DE JUVENTUDE, PROMOÇÃO, TURISMO, CULTURA E DESENVOLVIMENTO</v>
      </c>
      <c r="E248" s="14" t="str">
        <f>VLOOKUP(A248,[2]Contratos!A:F,6,0)</f>
        <v>16.910.427/0001-67</v>
      </c>
      <c r="F248" s="15" t="str">
        <f>VLOOKUP(A248,[2]Contratos!A:G,7,0)</f>
        <v>29/2021</v>
      </c>
      <c r="G248" s="15">
        <f>VLOOKUP(A248,[2]Contratos!A:H,8,0)</f>
        <v>0</v>
      </c>
      <c r="H248" s="16">
        <f>VLOOKUP(A248,[2]Contratos!A:K,11,0)</f>
        <v>44523</v>
      </c>
      <c r="I248" s="17" t="str">
        <f>VLOOKUP(A248,[2]Contratos!A:L,12,0)</f>
        <v>Lei 13.303/2016 INEXIGIBILIDADE DE LICITAÇÃO</v>
      </c>
      <c r="J248" s="16">
        <f>VLOOKUP(A248,[2]Contratos!A:M,13,0)</f>
        <v>44594</v>
      </c>
      <c r="K248" s="17">
        <f>VLOOKUP(A248,[2]Contratos!A:N,14,0)</f>
        <v>20000</v>
      </c>
      <c r="L248" s="17" t="str">
        <f>VLOOKUP(A248,[2]Contratos!A:O,15,0)</f>
        <v>ENCERRADO</v>
      </c>
    </row>
    <row r="249" spans="1:12" ht="84" customHeight="1" x14ac:dyDescent="0.25">
      <c r="A249" s="11">
        <v>6300</v>
      </c>
      <c r="B249" s="12" t="str">
        <f>VLOOKUP(A249,[2]Contratos!A:B,2,0)</f>
        <v>50900.000463/2021-39 50900.000232/2020-44</v>
      </c>
      <c r="C249" s="13" t="str">
        <f>VLOOKUP(A249,[2]Contratos!A:C,3,0)</f>
        <v>AQUISIÇÃO DE MATERIAL PARA FORNECIMENTO DE PAINÉIS METÁLICOS, PLACAS DE UHMW E ACESSÓRIOS PARA DEFENSAS PORTUÁRIAS - LOTE 01 - FORNECIMENTO DE PAINÉIS DE DEFENSAS COMPLETO</v>
      </c>
      <c r="D249" s="13" t="str">
        <f>VLOOKUP(A249,[2]Contratos!A:E,5,0)</f>
        <v>COPABO INFRA-ESTRUTURA MARÍTIMA LTDA</v>
      </c>
      <c r="E249" s="14" t="str">
        <f>VLOOKUP(A249,[2]Contratos!A:F,6,0)</f>
        <v>02.406.691/0007-49</v>
      </c>
      <c r="F249" s="15" t="str">
        <f>VLOOKUP(A249,[2]Contratos!A:G,7,0)</f>
        <v>030/2021</v>
      </c>
      <c r="G249" s="15">
        <f>VLOOKUP(A249,[2]Contratos!A:H,8,0)</f>
        <v>0</v>
      </c>
      <c r="H249" s="16">
        <f>VLOOKUP(A249,[2]Contratos!A:K,11,0)</f>
        <v>44529</v>
      </c>
      <c r="I249" s="17" t="str">
        <f>VLOOKUP(A249,[2]Contratos!A:L,12,0)</f>
        <v>Lei nº 13.303/2016 PE 21/2021</v>
      </c>
      <c r="J249" s="16">
        <f>VLOOKUP(A249,[2]Contratos!A:M,13,0)</f>
        <v>45290</v>
      </c>
      <c r="K249" s="17">
        <f>VLOOKUP(A249,[2]Contratos!A:N,14,0)</f>
        <v>3067000</v>
      </c>
      <c r="L249" s="17" t="str">
        <f>VLOOKUP(A249,[2]Contratos!A:O,15,0)</f>
        <v>ENCERRADO</v>
      </c>
    </row>
    <row r="250" spans="1:12" ht="93.75" customHeight="1" x14ac:dyDescent="0.25">
      <c r="A250" s="11">
        <v>6310</v>
      </c>
      <c r="B250" s="12" t="str">
        <f>VLOOKUP(A250,[2]Contratos!A:B,2,0)</f>
        <v>50900.000232/2020-44</v>
      </c>
      <c r="C250" s="13" t="str">
        <f>VLOOKUP(A250,[2]Contratos!A:C,3,0)</f>
        <v xml:space="preserve">CONTRATAÇÃO DE EMPRESA ESPECIALIZADA PARA FORNECIMENTO DE PAINÉIS METÁLICOS, PLACAS DE UHMW E ACESSÓRIOS PARA DEFENSAS PORTUÁRIAS, CONSISTINDO NO FORNECIMENTO DE PLACAS DE POLIETILENO UHMW (LOTE 02), PARA A COMPANHIA DOCAS DO CEARÁ </v>
      </c>
      <c r="D250" s="13" t="str">
        <f>VLOOKUP(A250,[2]Contratos!A:E,5,0)</f>
        <v xml:space="preserve">3G ENGENHARIA LTDA </v>
      </c>
      <c r="E250" s="14" t="str">
        <f>VLOOKUP(A250,[2]Contratos!A:F,6,0)</f>
        <v>19.657.038/0001-60</v>
      </c>
      <c r="F250" s="15" t="str">
        <f>VLOOKUP(A250,[2]Contratos!A:G,7,0)</f>
        <v>31/2021</v>
      </c>
      <c r="G250" s="15">
        <f>VLOOKUP(A250,[2]Contratos!A:H,8,0)</f>
        <v>0</v>
      </c>
      <c r="H250" s="16">
        <f>VLOOKUP(A250,[2]Contratos!A:K,11,0)</f>
        <v>44530</v>
      </c>
      <c r="I250" s="17" t="str">
        <f>VLOOKUP(A250,[2]Contratos!A:L,12,0)</f>
        <v>Lei nº 13.303/2016 PE 21/2021</v>
      </c>
      <c r="J250" s="16">
        <f>VLOOKUP(A250,[2]Contratos!A:M,13,0)</f>
        <v>45306</v>
      </c>
      <c r="K250" s="17">
        <f>VLOOKUP(A250,[2]Contratos!A:N,14,0)</f>
        <v>218225.9</v>
      </c>
      <c r="L250" s="17" t="str">
        <f>VLOOKUP(A250,[2]Contratos!A:O,15,0)</f>
        <v>ENCERRADO</v>
      </c>
    </row>
    <row r="251" spans="1:12" ht="45" x14ac:dyDescent="0.25">
      <c r="A251" s="11">
        <v>6320</v>
      </c>
      <c r="B251" s="12" t="str">
        <f>VLOOKUP(A251,[2]Contratos!A:B,2,0)</f>
        <v xml:space="preserve"> 50900.000390/2021-85</v>
      </c>
      <c r="C251" s="13" t="str">
        <f>VLOOKUP(A251,[2]Contratos!A:C,3,0)</f>
        <v>SERVIÇOS DE ANÁLISE DA QUALIDADE DO AR EM AMBIENTES CLIMATIZADOS DE USO PÚBLICO E COLETIVO DO PORTO DE FORTALEZA – CE</v>
      </c>
      <c r="D251" s="13" t="str">
        <f>VLOOKUP(A251,[2]Contratos!A:E,5,0)</f>
        <v>AMBIENTALIS ANALISES DE AMBIENTES LTDA EPP</v>
      </c>
      <c r="E251" s="14" t="str">
        <f>VLOOKUP(A251,[2]Contratos!A:F,6,0)</f>
        <v>06.164.913/0001-20</v>
      </c>
      <c r="F251" s="15" t="str">
        <f>VLOOKUP(A251,[2]Contratos!A:G,7,0)</f>
        <v>32/2021</v>
      </c>
      <c r="G251" s="15">
        <f>VLOOKUP(A251,[2]Contratos!A:H,8,0)</f>
        <v>0</v>
      </c>
      <c r="H251" s="16">
        <f>VLOOKUP(A251,[2]Contratos!A:K,11,0)</f>
        <v>44552</v>
      </c>
      <c r="I251" s="17" t="str">
        <f>VLOOKUP(A251,[2]Contratos!A:L,12,0)</f>
        <v>Lei nº 13.303/2016 PE 15/2021</v>
      </c>
      <c r="J251" s="16">
        <f>VLOOKUP(A251,[2]Contratos!A:M,13,0)</f>
        <v>44924</v>
      </c>
      <c r="K251" s="17">
        <f>VLOOKUP(A251,[2]Contratos!A:N,14,0)</f>
        <v>13900</v>
      </c>
      <c r="L251" s="17" t="str">
        <f>VLOOKUP(A251,[2]Contratos!A:O,15,0)</f>
        <v>ENCERRADO</v>
      </c>
    </row>
    <row r="252" spans="1:12" ht="45" x14ac:dyDescent="0.25">
      <c r="A252" s="11">
        <v>6321</v>
      </c>
      <c r="B252" s="12" t="str">
        <f>VLOOKUP(A252,[2]Contratos!A:B,2,0)</f>
        <v xml:space="preserve"> 50900.000390/2021-85</v>
      </c>
      <c r="C252" s="13" t="str">
        <f>VLOOKUP(A252,[2]Contratos!A:C,3,0)</f>
        <v>SERVIÇOS DE ANÁLISE DA QUALIDADE DO AR EM AMBIENTES CLIMATIZADOS DE USO PÚBLICO E COLETIVO DO PORTO DE FORTALEZA – CE</v>
      </c>
      <c r="D252" s="13" t="str">
        <f>VLOOKUP(A252,[2]Contratos!A:E,5,0)</f>
        <v>AMBIENTALIS ANALISES DE AMBIENTES LTDA EPP</v>
      </c>
      <c r="E252" s="14" t="str">
        <f>VLOOKUP(A252,[2]Contratos!A:F,6,0)</f>
        <v>06.164.913/0001-20</v>
      </c>
      <c r="F252" s="15" t="str">
        <f>VLOOKUP(A252,[2]Contratos!A:G,7,0)</f>
        <v>32/2021</v>
      </c>
      <c r="G252" s="15" t="str">
        <f>VLOOKUP(A252,[2]Contratos!A:H,8,0)</f>
        <v xml:space="preserve">1º ADITIVO DE CONTRATO 32/2021
</v>
      </c>
      <c r="H252" s="16">
        <f>VLOOKUP(A252,[2]Contratos!A:K,11,0)</f>
        <v>44873</v>
      </c>
      <c r="I252" s="17" t="str">
        <f>VLOOKUP(A252,[2]Contratos!A:L,12,0)</f>
        <v>Lei nº 13.303/2016 PE 15/2021</v>
      </c>
      <c r="J252" s="16">
        <f>VLOOKUP(A252,[2]Contratos!A:M,13,0)</f>
        <v>45289</v>
      </c>
      <c r="K252" s="17">
        <f>VLOOKUP(A252,[2]Contratos!A:N,14,0)</f>
        <v>13900</v>
      </c>
      <c r="L252" s="17" t="str">
        <f>VLOOKUP(A252,[2]Contratos!A:O,15,0)</f>
        <v>ENCERRADO</v>
      </c>
    </row>
    <row r="253" spans="1:12" ht="45" x14ac:dyDescent="0.25">
      <c r="A253" s="11">
        <v>6330</v>
      </c>
      <c r="B253" s="12" t="str">
        <f>VLOOKUP(A253,[2]Contratos!A:B,2,0)</f>
        <v xml:space="preserve">50900.000918/2021-16 </v>
      </c>
      <c r="C253" s="13" t="str">
        <f>VLOOKUP(A253,[2]Contratos!A:C,3,0)</f>
        <v>CONTRATAÇÃO EMERGENCIAL DE EMPRESA ESPECIALIZADA PARA SERVIÇOS DE MANUTENÇÃO ELÉTRICA E MECÂNICA DO PORTO DE FORTALEZA</v>
      </c>
      <c r="D253" s="13" t="str">
        <f>VLOOKUP(A253,[2]Contratos!A:E,5,0)</f>
        <v>NORMATEL ENGENHARIA LTDA</v>
      </c>
      <c r="E253" s="14" t="str">
        <f>VLOOKUP(A253,[2]Contratos!A:F,6,0)</f>
        <v>05.353.545/0001-03</v>
      </c>
      <c r="F253" s="15" t="str">
        <f>VLOOKUP(A253,[2]Contratos!A:G,7,0)</f>
        <v>033/2021</v>
      </c>
      <c r="G253" s="15">
        <f>VLOOKUP(A253,[2]Contratos!A:H,8,0)</f>
        <v>0</v>
      </c>
      <c r="H253" s="16">
        <f>VLOOKUP(A253,[2]Contratos!A:K,11,0)</f>
        <v>44560</v>
      </c>
      <c r="I253" s="17" t="str">
        <f>VLOOKUP(A253,[2]Contratos!A:L,12,0)</f>
        <v xml:space="preserve">Lei 13.303/2016 DISPENSA DE LICITAÇÃO - EMERGENCIAL </v>
      </c>
      <c r="J253" s="16">
        <f>VLOOKUP(A253,[2]Contratos!A:M,13,0)</f>
        <v>44744</v>
      </c>
      <c r="K253" s="17">
        <f>VLOOKUP(A253,[2]Contratos!A:N,14,0)</f>
        <v>2223355.58</v>
      </c>
      <c r="L253" s="17" t="str">
        <f>VLOOKUP(A253,[2]Contratos!A:O,15,0)</f>
        <v>ENCERRADO</v>
      </c>
    </row>
    <row r="254" spans="1:12" ht="45" x14ac:dyDescent="0.25">
      <c r="A254" s="11">
        <v>6331</v>
      </c>
      <c r="B254" s="12" t="str">
        <f>VLOOKUP(A254,[2]Contratos!A:B,2,0)</f>
        <v xml:space="preserve">50900.000918/2021-16 </v>
      </c>
      <c r="C254" s="13" t="str">
        <f>VLOOKUP(A254,[2]Contratos!A:C,3,0)</f>
        <v>CONTRATAÇÃO EMERGENCIAL DE EMPRESA ESPECIALIZADA PARA SERVIÇOS DE MANUTENÇÃO ELÉTRICA E MECÂNICA DO PORTO DE FORTALEZA</v>
      </c>
      <c r="D254" s="13" t="str">
        <f>VLOOKUP(A254,[2]Contratos!A:E,5,0)</f>
        <v>NORMATEL ENGENHARIA LTDA</v>
      </c>
      <c r="E254" s="14" t="str">
        <f>VLOOKUP(A254,[2]Contratos!A:F,6,0)</f>
        <v>05.353.545/0001-03</v>
      </c>
      <c r="F254" s="15" t="str">
        <f>VLOOKUP(A254,[2]Contratos!A:G,7,0)</f>
        <v>033/2021</v>
      </c>
      <c r="G254" s="15" t="str">
        <f>VLOOKUP(A254,[2]Contratos!A:H,8,0)</f>
        <v xml:space="preserve">1º ADITIVO DE CONTRATO 33/2021
</v>
      </c>
      <c r="H254" s="16">
        <f>VLOOKUP(A254,[2]Contratos!A:K,11,0)</f>
        <v>46009</v>
      </c>
      <c r="I254" s="17" t="str">
        <f>VLOOKUP(A254,[2]Contratos!A:L,12,0)</f>
        <v xml:space="preserve">Lei 13.303/2016 DISPENSA DE LICITAÇÃO - EMERGENCIAL </v>
      </c>
      <c r="J254" s="16">
        <f>VLOOKUP(A254,[2]Contratos!A:M,13,0)</f>
        <v>46059</v>
      </c>
      <c r="K254" s="17">
        <f>VLOOKUP(A254,[2]Contratos!A:N,14,0)</f>
        <v>720650.1</v>
      </c>
      <c r="L254" s="17" t="str">
        <f>VLOOKUP(A254,[2]Contratos!A:O,15,0)</f>
        <v>ENCERRADO</v>
      </c>
    </row>
    <row r="255" spans="1:12" ht="45" x14ac:dyDescent="0.25">
      <c r="A255" s="11">
        <v>6340</v>
      </c>
      <c r="B255" s="12" t="str">
        <f>VLOOKUP(A255,[2]Contratos!A:B,2,0)</f>
        <v>50900.000542/2021-40</v>
      </c>
      <c r="C255" s="13" t="str">
        <f>VLOOKUP(A255,[2]Contratos!A:C,3,0)</f>
        <v xml:space="preserve">CONTRATO DE DISTRIBUIÇÃO DE PUBLICIDADE LEGAL IMPRESSA E/OU ELETRÔNICA </v>
      </c>
      <c r="D255" s="13" t="str">
        <f>VLOOKUP(A255,[2]Contratos!A:E,5,0)</f>
        <v>EMPRESA BRASIL DE COMUNICAÇÃO S.A. - EBC</v>
      </c>
      <c r="E255" s="14" t="str">
        <f>VLOOKUP(A255,[2]Contratos!A:F,6,0)</f>
        <v>09.168.704/0001-42</v>
      </c>
      <c r="F255" s="15" t="str">
        <f>VLOOKUP(A255,[2]Contratos!A:G,7,0)</f>
        <v>034/2021</v>
      </c>
      <c r="G255" s="15">
        <f>VLOOKUP(A255,[2]Contratos!A:H,8,0)</f>
        <v>0</v>
      </c>
      <c r="H255" s="16">
        <f>VLOOKUP(A255,[2]Contratos!A:K,11,0)</f>
        <v>44573</v>
      </c>
      <c r="I255" s="17" t="str">
        <f>VLOOKUP(A255,[2]Contratos!A:L,12,0)</f>
        <v>Lei 13.303/2016 INEXIGIBILIDADE DE LICITAÇÃO</v>
      </c>
      <c r="J255" s="16">
        <f>VLOOKUP(A255,[2]Contratos!A:M,13,0)</f>
        <v>44937</v>
      </c>
      <c r="K255" s="17">
        <f>VLOOKUP(A255,[2]Contratos!A:N,14,0)</f>
        <v>240000</v>
      </c>
      <c r="L255" s="17" t="str">
        <f>VLOOKUP(A255,[2]Contratos!A:O,15,0)</f>
        <v>ENCERRADO</v>
      </c>
    </row>
    <row r="256" spans="1:12" ht="45" x14ac:dyDescent="0.25">
      <c r="A256" s="11">
        <v>6341</v>
      </c>
      <c r="B256" s="12" t="str">
        <f>VLOOKUP(A256,[2]Contratos!A:B,2,0)</f>
        <v>50900.000542/2021-40</v>
      </c>
      <c r="C256" s="13" t="str">
        <f>VLOOKUP(A256,[2]Contratos!A:C,3,0)</f>
        <v xml:space="preserve">CONTRATO DE DISTRIBUIÇÃO DE PUBLICIDADE LEGAL IMPRESSA E/OU ELETRÔNICA </v>
      </c>
      <c r="D256" s="13" t="str">
        <f>VLOOKUP(A256,[2]Contratos!A:E,5,0)</f>
        <v>EMPRESA BRASIL DE COMUNICAÇÃO S.A. - EBC</v>
      </c>
      <c r="E256" s="14" t="str">
        <f>VLOOKUP(A256,[2]Contratos!A:F,6,0)</f>
        <v>09.168.704/0001-42</v>
      </c>
      <c r="F256" s="15" t="str">
        <f>VLOOKUP(A256,[2]Contratos!A:G,7,0)</f>
        <v>034/2021</v>
      </c>
      <c r="G256" s="15" t="str">
        <f>VLOOKUP(A256,[2]Contratos!A:H,8,0)</f>
        <v xml:space="preserve">1º ADITIVO DE CONTRATO 34/2021
</v>
      </c>
      <c r="H256" s="16">
        <f>VLOOKUP(A256,[2]Contratos!A:K,11,0)</f>
        <v>44930</v>
      </c>
      <c r="I256" s="17" t="str">
        <f>VLOOKUP(A256,[2]Contratos!A:L,12,0)</f>
        <v>Lei 13.303/2016 INEXIGIBILIDADE DE LICITAÇÃO</v>
      </c>
      <c r="J256" s="16">
        <f>VLOOKUP(A256,[2]Contratos!A:M,13,0)</f>
        <v>45303</v>
      </c>
      <c r="K256" s="17">
        <f>VLOOKUP(A256,[2]Contratos!A:N,14,0)</f>
        <v>240000</v>
      </c>
      <c r="L256" s="17" t="str">
        <f>VLOOKUP(A256,[2]Contratos!A:O,15,0)</f>
        <v>ENCERRADO</v>
      </c>
    </row>
    <row r="257" spans="1:12" ht="95.25" customHeight="1" x14ac:dyDescent="0.25">
      <c r="A257" s="11">
        <v>6980</v>
      </c>
      <c r="B257" s="12" t="str">
        <f>VLOOKUP(A257,[2]Contratos!A:B,2,0)</f>
        <v>20200520 50900.000107/2020-34</v>
      </c>
      <c r="C257" s="13" t="str">
        <f>VLOOKUP(A257,[2]Contratos!A:C,3,0)</f>
        <v>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v>
      </c>
      <c r="D257" s="13" t="str">
        <f>VLOOKUP(A257,[2]Contratos!A:E,5,0)</f>
        <v>CORREIOS</v>
      </c>
      <c r="E257" s="14" t="str">
        <f>VLOOKUP(A257,[2]Contratos!A:F,6,0)</f>
        <v>34.028.316/0010-03</v>
      </c>
      <c r="F257" s="15" t="str">
        <f>VLOOKUP(A257,[2]Contratos!A:G,7,0)</f>
        <v xml:space="preserve">9912465943 </v>
      </c>
      <c r="G257" s="15">
        <f>VLOOKUP(A257,[2]Contratos!A:H,8,0)</f>
        <v>0</v>
      </c>
      <c r="H257" s="16">
        <f>VLOOKUP(A257,[2]Contratos!A:K,11,0)</f>
        <v>44025</v>
      </c>
      <c r="I257" s="17" t="str">
        <f>VLOOKUP(A257,[2]Contratos!A:L,12,0)</f>
        <v>Lei 13.303/2016 INEXIGIBILIDADE DE LICITAÇÃO</v>
      </c>
      <c r="J257" s="16">
        <f>VLOOKUP(A257,[2]Contratos!A:M,13,0)</f>
        <v>44389</v>
      </c>
      <c r="K257" s="17">
        <f>VLOOKUP(A257,[2]Contratos!A:N,14,0)</f>
        <v>5305.56</v>
      </c>
      <c r="L257" s="17" t="str">
        <f>VLOOKUP(A257,[2]Contratos!A:O,15,0)</f>
        <v>ENCERRADO</v>
      </c>
    </row>
    <row r="258" spans="1:12" s="22" customFormat="1" ht="45" x14ac:dyDescent="0.25">
      <c r="A258" s="11">
        <v>6990</v>
      </c>
      <c r="B258" s="12" t="str">
        <f>VLOOKUP(A258,[2]Contratos!A:B,2,0)</f>
        <v xml:space="preserve">50900.000120/2021-74  </v>
      </c>
      <c r="C258" s="13" t="str">
        <f>VLOOKUP(A258,[2]Contratos!A:C,3,0)</f>
        <v>PRESTAÇÃO DE SERVIÇOS POSTAIS PARA A COMPANHIA DOCAS DO CEARÁ</v>
      </c>
      <c r="D258" s="13" t="str">
        <f>VLOOKUP(A258,[2]Contratos!A:E,5,0)</f>
        <v>EMPRESA BRASILEIRA DE CORREIOS E TELEGRAFOS</v>
      </c>
      <c r="E258" s="14" t="str">
        <f>VLOOKUP(A258,[2]Contratos!A:F,6,0)</f>
        <v>34.028.316/0010-02</v>
      </c>
      <c r="F258" s="15" t="str">
        <f>VLOOKUP(A258,[2]Contratos!A:G,7,0)</f>
        <v>24755038/2021</v>
      </c>
      <c r="G258" s="15">
        <f>VLOOKUP(A258,[2]Contratos!A:H,8,0)</f>
        <v>0</v>
      </c>
      <c r="H258" s="16">
        <f>VLOOKUP(A258,[2]Contratos!A:K,11,0)</f>
        <v>44426</v>
      </c>
      <c r="I258" s="17" t="str">
        <f>VLOOKUP(A258,[2]Contratos!A:L,12,0)</f>
        <v>Lei 13.303/2016 INEXIGIBILIDADE DE LICITAÇÃO</v>
      </c>
      <c r="J258" s="16">
        <f>VLOOKUP(A258,[2]Contratos!A:M,13,0)</f>
        <v>46251</v>
      </c>
      <c r="K258" s="17">
        <f>VLOOKUP(A258,[2]Contratos!A:N,14,0)</f>
        <v>15000</v>
      </c>
      <c r="L258" s="17" t="str">
        <f>VLOOKUP(A258,[2]Contratos!A:O,15,0)</f>
        <v>EM EXECUÇÃO</v>
      </c>
    </row>
    <row r="259" spans="1:12" s="22" customFormat="1" ht="30" x14ac:dyDescent="0.25">
      <c r="A259" s="11">
        <v>7010</v>
      </c>
      <c r="B259" s="12" t="str">
        <f>VLOOKUP(A259,[2]Contratos!A:B,2,0)</f>
        <v>50900.000497/2020-42</v>
      </c>
      <c r="C259" s="13" t="str">
        <f>VLOOKUP(A259,[2]Contratos!A:C,3,0)</f>
        <v>LOCAÇÃO DE VEÍCULOS, SEM MOTORISTA, PARA A COMPANHIA DOCAS DO CEARÁ</v>
      </c>
      <c r="D259" s="13" t="str">
        <f>VLOOKUP(A259,[2]Contratos!A:E,5,0)</f>
        <v>PREMIUM CAR RENTAL E TRANSPORTES LTDA</v>
      </c>
      <c r="E259" s="14" t="str">
        <f>VLOOKUP(A259,[2]Contratos!A:F,6,0)</f>
        <v>05.806.191/0001-05</v>
      </c>
      <c r="F259" s="15" t="str">
        <f>VLOOKUP(A259,[2]Contratos!A:G,7,0)</f>
        <v>01/2022</v>
      </c>
      <c r="G259" s="15">
        <f>VLOOKUP(A259,[2]Contratos!A:H,8,0)</f>
        <v>0</v>
      </c>
      <c r="H259" s="16">
        <f>VLOOKUP(A259,[2]Contratos!A:K,11,0)</f>
        <v>44581</v>
      </c>
      <c r="I259" s="17" t="str">
        <f>VLOOKUP(A259,[2]Contratos!A:L,12,0)</f>
        <v xml:space="preserve">Lei nº 13.303/2016 PE 27/2021 </v>
      </c>
      <c r="J259" s="16">
        <f>VLOOKUP(A259,[2]Contratos!A:M,13,0)</f>
        <v>44967</v>
      </c>
      <c r="K259" s="17">
        <f>VLOOKUP(A259,[2]Contratos!A:N,14,0)</f>
        <v>180999.96</v>
      </c>
      <c r="L259" s="17" t="str">
        <f>VLOOKUP(A259,[2]Contratos!A:O,15,0)</f>
        <v>ENCERRADO</v>
      </c>
    </row>
    <row r="260" spans="1:12" s="22" customFormat="1" ht="30" x14ac:dyDescent="0.25">
      <c r="A260" s="11">
        <v>7011</v>
      </c>
      <c r="B260" s="12" t="str">
        <f>VLOOKUP(A260,[2]Contratos!A:B,2,0)</f>
        <v>50900.000497/2020-42</v>
      </c>
      <c r="C260" s="13" t="str">
        <f>VLOOKUP(A260,[2]Contratos!A:C,3,0)</f>
        <v>LOCAÇÃO DE VEÍCULOS, SEM MOTORISTA, PARA A COMPANHIA DOCAS DO CEARÁ</v>
      </c>
      <c r="D260" s="13" t="str">
        <f>VLOOKUP(A260,[2]Contratos!A:E,5,0)</f>
        <v>PREMIUM CAR RENTAL E TRANSPORTES LTDA</v>
      </c>
      <c r="E260" s="14" t="str">
        <f>VLOOKUP(A260,[2]Contratos!A:F,6,0)</f>
        <v>05.806.191/0001-05</v>
      </c>
      <c r="F260" s="15" t="str">
        <f>VLOOKUP(A260,[2]Contratos!A:G,7,0)</f>
        <v>01/2022</v>
      </c>
      <c r="G260" s="15" t="str">
        <f>VLOOKUP(A260,[2]Contratos!A:H,8,0)</f>
        <v xml:space="preserve">1º ADITIVO DE CONTRATO 01/2022
</v>
      </c>
      <c r="H260" s="16">
        <f>VLOOKUP(A260,[2]Contratos!A:K,11,0)</f>
        <v>44915</v>
      </c>
      <c r="I260" s="17" t="str">
        <f>VLOOKUP(A260,[2]Contratos!A:L,12,0)</f>
        <v xml:space="preserve">Lei nº 13.303/2016 PE 27/2021 </v>
      </c>
      <c r="J260" s="16">
        <f>VLOOKUP(A260,[2]Contratos!A:M,13,0)</f>
        <v>45331</v>
      </c>
      <c r="K260" s="17">
        <f>VLOOKUP(A260,[2]Contratos!A:N,14,0)</f>
        <v>180999.96</v>
      </c>
      <c r="L260" s="17" t="str">
        <f>VLOOKUP(A260,[2]Contratos!A:O,15,0)</f>
        <v>ENCERRADO</v>
      </c>
    </row>
    <row r="261" spans="1:12" s="22" customFormat="1" ht="30" x14ac:dyDescent="0.25">
      <c r="A261" s="11">
        <v>7012</v>
      </c>
      <c r="B261" s="12" t="str">
        <f>VLOOKUP(A261,[2]Contratos!A:B,2,0)</f>
        <v>50900.000497/2020-42</v>
      </c>
      <c r="C261" s="13" t="str">
        <f>VLOOKUP(A261,[2]Contratos!A:C,3,0)</f>
        <v>LOCAÇÃO DE VEÍCULOS, SEM MOTORISTA, PARA A COMPANHIA DOCAS DO CEARÁ</v>
      </c>
      <c r="D261" s="13" t="str">
        <f>VLOOKUP(A261,[2]Contratos!A:E,5,0)</f>
        <v>PREMIUM CAR RENTAL E TRANSPORTES LTDA</v>
      </c>
      <c r="E261" s="14" t="str">
        <f>VLOOKUP(A261,[2]Contratos!A:F,6,0)</f>
        <v>05.806.191/0001-05</v>
      </c>
      <c r="F261" s="15" t="str">
        <f>VLOOKUP(A261,[2]Contratos!A:G,7,0)</f>
        <v>01/2022</v>
      </c>
      <c r="G261" s="15" t="str">
        <f>VLOOKUP(A261,[2]Contratos!A:H,8,0)</f>
        <v xml:space="preserve">2º ADITIVO DE CONTRATO 01/2022
</v>
      </c>
      <c r="H261" s="16">
        <f>VLOOKUP(A261,[2]Contratos!A:K,11,0)</f>
        <v>45331</v>
      </c>
      <c r="I261" s="17" t="str">
        <f>VLOOKUP(A261,[2]Contratos!A:L,12,0)</f>
        <v xml:space="preserve">Lei nº 13.303/2016 PE 27/2021 </v>
      </c>
      <c r="J261" s="16">
        <f>VLOOKUP(A261,[2]Contratos!A:M,13,0)</f>
        <v>45697</v>
      </c>
      <c r="K261" s="17">
        <f>VLOOKUP(A261,[2]Contratos!A:N,14,0)</f>
        <v>192868.08</v>
      </c>
      <c r="L261" s="17" t="str">
        <f>VLOOKUP(A261,[2]Contratos!A:O,15,0)</f>
        <v>ENCERRADO</v>
      </c>
    </row>
    <row r="262" spans="1:12" s="22" customFormat="1" ht="93.75" customHeight="1" x14ac:dyDescent="0.25">
      <c r="A262" s="11">
        <v>7020</v>
      </c>
      <c r="B262" s="12" t="str">
        <f>VLOOKUP(A262,[2]Contratos!A:B,2,0)</f>
        <v>50900.000334/2021-41</v>
      </c>
      <c r="C262" s="13" t="str">
        <f>VLOOKUP(A262,[2]Contratos!A:C,3,0)</f>
        <v> CONTRATAÇÃO DE SERVIÇO DE ADMINISTRAÇÃO E GERENCIAMENTO DE FROTA PARA MANUTENÇÃO PREVENTIVA E CORRETIVA DE VEÍCULOS, JUNTO A REDE CREDENCIADA POR MEIO DE SISTEMA INFORMATIZADO, PARA A COMPANHIA DOCAS DO CEARÁ</v>
      </c>
      <c r="D262" s="13" t="str">
        <f>VLOOKUP(A262,[2]Contratos!A:E,5,0)</f>
        <v> 7SERV GESTÃO DE BENEFICIOS- EIRELI</v>
      </c>
      <c r="E262" s="14" t="str">
        <f>VLOOKUP(A262,[2]Contratos!A:F,6,0)</f>
        <v>13.858.769/0001-97</v>
      </c>
      <c r="F262" s="15" t="str">
        <f>VLOOKUP(A262,[2]Contratos!A:G,7,0)</f>
        <v>02/2022</v>
      </c>
      <c r="G262" s="15">
        <f>VLOOKUP(A262,[2]Contratos!A:H,8,0)</f>
        <v>0</v>
      </c>
      <c r="H262" s="16">
        <f>VLOOKUP(A262,[2]Contratos!A:K,11,0)</f>
        <v>44575</v>
      </c>
      <c r="I262" s="17" t="str">
        <f>VLOOKUP(A262,[2]Contratos!A:L,12,0)</f>
        <v xml:space="preserve">Lei nº 13.303/2016 PE 26/2021 </v>
      </c>
      <c r="J262" s="16">
        <f>VLOOKUP(A262,[2]Contratos!A:M,13,0)</f>
        <v>44949</v>
      </c>
      <c r="K262" s="17">
        <f>VLOOKUP(A262,[2]Contratos!A:N,14,0)</f>
        <v>14932</v>
      </c>
      <c r="L262" s="17" t="str">
        <f>VLOOKUP(A262,[2]Contratos!A:O,15,0)</f>
        <v>ENCERRADO</v>
      </c>
    </row>
    <row r="263" spans="1:12" s="22" customFormat="1" ht="93.75" customHeight="1" x14ac:dyDescent="0.25">
      <c r="A263" s="11">
        <v>7021</v>
      </c>
      <c r="B263" s="12" t="str">
        <f>VLOOKUP(A263,[2]Contratos!A:B,2,0)</f>
        <v>50900.000334/2021-41</v>
      </c>
      <c r="C263" s="13" t="str">
        <f>VLOOKUP(A263,[2]Contratos!A:C,3,0)</f>
        <v> CONTRATAÇÃO DE SERVIÇO DE ADMINISTRAÇÃO E GERENCIAMENTO DE FROTA PARA MANUTENÇÃO PREVENTIVA E CORRETIVA DE VEÍCULOS, JUNTO A REDE CREDENCIADA POR MEIO DE SISTEMA INFORMATIZADO, PARA A COMPANHIA DOCAS DO CEARÁ</v>
      </c>
      <c r="D263" s="13" t="str">
        <f>VLOOKUP(A263,[2]Contratos!A:E,5,0)</f>
        <v> 7SERV GESTÃO DE BENEFICIOS- EIRELI</v>
      </c>
      <c r="E263" s="14" t="str">
        <f>VLOOKUP(A263,[2]Contratos!A:F,6,0)</f>
        <v>13.858.769/0001-97</v>
      </c>
      <c r="F263" s="15" t="str">
        <f>VLOOKUP(A263,[2]Contratos!A:G,7,0)</f>
        <v>02/2022</v>
      </c>
      <c r="G263" s="15" t="str">
        <f>VLOOKUP(A263,[2]Contratos!A:H,8,0)</f>
        <v xml:space="preserve">1º ADITIVO DE CONTRATO 02/2022
</v>
      </c>
      <c r="H263" s="16">
        <f>VLOOKUP(A263,[2]Contratos!A:K,11,0)</f>
        <v>44914</v>
      </c>
      <c r="I263" s="17" t="str">
        <f>VLOOKUP(A263,[2]Contratos!A:L,12,0)</f>
        <v xml:space="preserve">Lei nº 13.303/2016 PE 26/2021 </v>
      </c>
      <c r="J263" s="16">
        <f>VLOOKUP(A263,[2]Contratos!A:M,13,0)</f>
        <v>45314</v>
      </c>
      <c r="K263" s="17">
        <f>VLOOKUP(A263,[2]Contratos!A:N,14,0)</f>
        <v>14932</v>
      </c>
      <c r="L263" s="17" t="str">
        <f>VLOOKUP(A263,[2]Contratos!A:O,15,0)</f>
        <v>ENCERRADO</v>
      </c>
    </row>
    <row r="264" spans="1:12" s="22" customFormat="1" ht="30" x14ac:dyDescent="0.25">
      <c r="A264" s="11">
        <v>7030</v>
      </c>
      <c r="B264" s="12" t="str">
        <f>VLOOKUP(A264,[2]Contratos!A:B,2,0)</f>
        <v>50900.000217/2020-04</v>
      </c>
      <c r="C264" s="13" t="str">
        <f>VLOOKUP(A264,[2]Contratos!A:C,3,0)</f>
        <v>PRESTAÇÃO DE SERVIÇOS DE MANUTENÇÃO DAS INSTALAÇÕES CIVIS E PREDIAIS DO PORTO DE FORTALEZA</v>
      </c>
      <c r="D264" s="13" t="str">
        <f>VLOOKUP(A264,[2]Contratos!A:E,5,0)</f>
        <v>CONSDUCTO ENGENHARIA LTDA – EPP</v>
      </c>
      <c r="E264" s="14" t="str">
        <f>VLOOKUP(A264,[2]Contratos!A:F,6,0)</f>
        <v>08.728.600/0001-82</v>
      </c>
      <c r="F264" s="15" t="str">
        <f>VLOOKUP(A264,[2]Contratos!A:G,7,0)</f>
        <v>03/2022</v>
      </c>
      <c r="G264" s="15">
        <f>VLOOKUP(A264,[2]Contratos!A:H,8,0)</f>
        <v>0</v>
      </c>
      <c r="H264" s="16">
        <f>VLOOKUP(A264,[2]Contratos!A:K,11,0)</f>
        <v>44582</v>
      </c>
      <c r="I264" s="17" t="str">
        <f>VLOOKUP(A264,[2]Contratos!A:L,12,0)</f>
        <v xml:space="preserve">Lei nº 13.303/2016 PE 30/2021 </v>
      </c>
      <c r="J264" s="16">
        <f>VLOOKUP(A264,[2]Contratos!A:M,13,0)</f>
        <v>45683</v>
      </c>
      <c r="K264" s="17">
        <f>VLOOKUP(A264,[2]Contratos!A:N,14,0)</f>
        <v>10201064.550000001</v>
      </c>
      <c r="L264" s="17" t="str">
        <f>VLOOKUP(A264,[2]Contratos!A:O,15,0)</f>
        <v>ENCERRADO</v>
      </c>
    </row>
    <row r="265" spans="1:12" s="22" customFormat="1" ht="45" x14ac:dyDescent="0.25">
      <c r="A265" s="11">
        <v>7040</v>
      </c>
      <c r="B265" s="12" t="str">
        <f>VLOOKUP(A265,[2]Contratos!A:B,2,0)</f>
        <v>50900.000828/2021-25</v>
      </c>
      <c r="C265" s="13" t="str">
        <f>VLOOKUP(A265,[2]Contratos!A:C,3,0)</f>
        <v>PRESTAÇÃO DE SERVIÇOS PARA ELABORAÇÃO DE CÁLCULOS JUDICIAIS TRABALHISTAS À COMPANHIA DOCAS DO CEARÁ</v>
      </c>
      <c r="D265" s="13" t="str">
        <f>VLOOKUP(A265,[2]Contratos!A:E,5,0)</f>
        <v>PLM - AUDITORIA E CONSULTORIA LTDA</v>
      </c>
      <c r="E265" s="14" t="str">
        <f>VLOOKUP(A265,[2]Contratos!A:F,6,0)</f>
        <v>32.681.701/0001-20</v>
      </c>
      <c r="F265" s="15" t="str">
        <f>VLOOKUP(A265,[2]Contratos!A:G,7,0)</f>
        <v>04/2022</v>
      </c>
      <c r="G265" s="15">
        <f>VLOOKUP(A265,[2]Contratos!A:H,8,0)</f>
        <v>0</v>
      </c>
      <c r="H265" s="16">
        <f>VLOOKUP(A265,[2]Contratos!A:K,11,0)</f>
        <v>44609</v>
      </c>
      <c r="I265" s="17" t="str">
        <f>VLOOKUP(A265,[2]Contratos!A:L,12,0)</f>
        <v>Lei 13.303/2016 CONTRATAÇÃO DIRETA DISPENSA DE LICITAÇÃO</v>
      </c>
      <c r="J265" s="16">
        <f>VLOOKUP(A265,[2]Contratos!A:M,13,0)</f>
        <v>45005</v>
      </c>
      <c r="K265" s="17">
        <f>VLOOKUP(A265,[2]Contratos!A:N,14,0)</f>
        <v>2700</v>
      </c>
      <c r="L265" s="17" t="str">
        <f>VLOOKUP(A265,[2]Contratos!A:O,15,0)</f>
        <v>ENCERRADO</v>
      </c>
    </row>
    <row r="266" spans="1:12" s="22" customFormat="1" ht="45" x14ac:dyDescent="0.25">
      <c r="A266" s="11">
        <v>7041</v>
      </c>
      <c r="B266" s="12" t="str">
        <f>VLOOKUP(A266,[2]Contratos!A:B,2,0)</f>
        <v>50900.000828/2021-25</v>
      </c>
      <c r="C266" s="13" t="str">
        <f>VLOOKUP(A266,[2]Contratos!A:C,3,0)</f>
        <v>PRESTAÇÃO DE SERVIÇOS PARA ELABORAÇÃO DE CÁLCULOS JUDICIAIS TRABALHISTAS À COMPANHIA DOCAS DO CEARÁ</v>
      </c>
      <c r="D266" s="13" t="str">
        <f>VLOOKUP(A266,[2]Contratos!A:E,5,0)</f>
        <v>PLM - AUDITORIA E CONSULTORIA LTDA</v>
      </c>
      <c r="E266" s="14" t="str">
        <f>VLOOKUP(A266,[2]Contratos!A:F,6,0)</f>
        <v>32.681.701/0001-20</v>
      </c>
      <c r="F266" s="15" t="str">
        <f>VLOOKUP(A266,[2]Contratos!A:G,7,0)</f>
        <v>04/2022</v>
      </c>
      <c r="G266" s="15" t="str">
        <f>VLOOKUP(A266,[2]Contratos!A:H,8,0)</f>
        <v xml:space="preserve">1º ADITIVO DE CONTRATO 04/2022
</v>
      </c>
      <c r="H266" s="16">
        <f>VLOOKUP(A266,[2]Contratos!A:K,11,0)</f>
        <v>44963</v>
      </c>
      <c r="I266" s="17" t="str">
        <f>VLOOKUP(A266,[2]Contratos!A:L,12,0)</f>
        <v>Lei 13.303/2016 CONTRATAÇÃO DIRETA DISPENSA DE LICITAÇÃO</v>
      </c>
      <c r="J266" s="16">
        <f>VLOOKUP(A266,[2]Contratos!A:M,13,0)</f>
        <v>45371</v>
      </c>
      <c r="K266" s="17">
        <f>VLOOKUP(A266,[2]Contratos!A:N,14,0)</f>
        <v>2700</v>
      </c>
      <c r="L266" s="17" t="str">
        <f>VLOOKUP(A266,[2]Contratos!A:O,15,0)</f>
        <v>ENCERRADO</v>
      </c>
    </row>
    <row r="267" spans="1:12" s="22" customFormat="1" ht="45" x14ac:dyDescent="0.25">
      <c r="A267" s="11">
        <v>7042</v>
      </c>
      <c r="B267" s="12" t="str">
        <f>VLOOKUP(A267,[2]Contratos!A:B,2,0)</f>
        <v>50900.000828/2021-25</v>
      </c>
      <c r="C267" s="13" t="str">
        <f>VLOOKUP(A267,[2]Contratos!A:C,3,0)</f>
        <v>PRESTAÇÃO DE SERVIÇOS PARA ELABORAÇÃO DE CÁLCULOS JUDICIAIS TRABALHISTAS À COMPANHIA DOCAS DO CEARÁ</v>
      </c>
      <c r="D267" s="13" t="str">
        <f>VLOOKUP(A267,[2]Contratos!A:E,5,0)</f>
        <v>PLM - AUDITORIA E CONSULTORIA LTDA</v>
      </c>
      <c r="E267" s="14" t="str">
        <f>VLOOKUP(A267,[2]Contratos!A:F,6,0)</f>
        <v>32.681.701/0001-20</v>
      </c>
      <c r="F267" s="15" t="str">
        <f>VLOOKUP(A267,[2]Contratos!A:G,7,0)</f>
        <v>04/2022</v>
      </c>
      <c r="G267" s="15" t="str">
        <f>VLOOKUP(A267,[2]Contratos!A:H,8,0)</f>
        <v xml:space="preserve">2º ADITIVO DE CONTRATO 04/2022
</v>
      </c>
      <c r="H267" s="16">
        <f>VLOOKUP(A267,[2]Contratos!A:K,11,0)</f>
        <v>45134</v>
      </c>
      <c r="I267" s="17" t="str">
        <f>VLOOKUP(A267,[2]Contratos!A:L,12,0)</f>
        <v>Lei 13.303/2016 CONTRATAÇÃO DIRETA DISPENSA DE LICITAÇÃO</v>
      </c>
      <c r="J267" s="16">
        <f>VLOOKUP(A267,[2]Contratos!A:M,13,0)</f>
        <v>45828</v>
      </c>
      <c r="K267" s="17">
        <f>VLOOKUP(A267,[2]Contratos!A:N,14,0)</f>
        <v>3375</v>
      </c>
      <c r="L267" s="17" t="str">
        <f>VLOOKUP(A267,[2]Contratos!A:O,15,0)</f>
        <v>ENCERRADO</v>
      </c>
    </row>
    <row r="268" spans="1:12" s="22" customFormat="1" ht="45" x14ac:dyDescent="0.25">
      <c r="A268" s="11">
        <v>7043</v>
      </c>
      <c r="B268" s="12" t="str">
        <f>VLOOKUP(A268,[2]Contratos!A:B,2,0)</f>
        <v>50900.000828/2021-25</v>
      </c>
      <c r="C268" s="13" t="str">
        <f>VLOOKUP(A268,[2]Contratos!A:C,3,0)</f>
        <v>PRESTAÇÃO DE SERVIÇOS PARA ELABORAÇÃO DE CÁLCULOS JUDICIAIS TRABALHISTAS À COMPANHIA DOCAS DO CEARÁ</v>
      </c>
      <c r="D268" s="13" t="str">
        <f>VLOOKUP(A268,[2]Contratos!A:E,5,0)</f>
        <v>PLM - AUDITORIA E CONSULTORIA LTDA</v>
      </c>
      <c r="E268" s="14" t="str">
        <f>VLOOKUP(A268,[2]Contratos!A:F,6,0)</f>
        <v>32.681.701/0001-20</v>
      </c>
      <c r="F268" s="15" t="str">
        <f>VLOOKUP(A268,[2]Contratos!A:G,7,0)</f>
        <v>04/2022</v>
      </c>
      <c r="G268" s="15" t="str">
        <f>VLOOKUP(A268,[2]Contratos!A:H,8,0)</f>
        <v xml:space="preserve">3º ADITIVO DE CONTRATO 04/2022
</v>
      </c>
      <c r="H268" s="16">
        <f>VLOOKUP(A268,[2]Contratos!A:K,11,0)</f>
        <v>45371</v>
      </c>
      <c r="I268" s="17" t="str">
        <f>VLOOKUP(A268,[2]Contratos!A:L,12,0)</f>
        <v>Lei 13.303/2016 CONTRATAÇÃO DIRETA DISPENSA DE LICITAÇÃO</v>
      </c>
      <c r="J268" s="16">
        <f>VLOOKUP(A268,[2]Contratos!A:M,13,0)</f>
        <v>45736</v>
      </c>
      <c r="K268" s="17">
        <f>VLOOKUP(A268,[2]Contratos!A:N,14,0)</f>
        <v>2700</v>
      </c>
      <c r="L268" s="17" t="str">
        <f>VLOOKUP(A268,[2]Contratos!A:O,15,0)</f>
        <v>ENCERRADO</v>
      </c>
    </row>
    <row r="269" spans="1:12" s="22" customFormat="1" ht="45" x14ac:dyDescent="0.25">
      <c r="A269" s="11">
        <v>7044</v>
      </c>
      <c r="B269" s="12" t="str">
        <f>VLOOKUP(A269,[2]Contratos!A:B,2,0)</f>
        <v>50900.000828/2021-25</v>
      </c>
      <c r="C269" s="13" t="str">
        <f>VLOOKUP(A269,[2]Contratos!A:C,3,0)</f>
        <v>PRESTAÇÃO DE SERVIÇOS PARA ELABORAÇÃO DE CÁLCULOS JUDICIAIS TRABALHISTAS À COMPANHIA DOCAS DO CEARÁ</v>
      </c>
      <c r="D269" s="13" t="str">
        <f>VLOOKUP(A269,[2]Contratos!A:E,5,0)</f>
        <v>PLM - AUDITORIA E CONSULTORIA LTDA</v>
      </c>
      <c r="E269" s="14" t="str">
        <f>VLOOKUP(A269,[2]Contratos!A:F,6,0)</f>
        <v>32.681.701/0001-20</v>
      </c>
      <c r="F269" s="15" t="str">
        <f>VLOOKUP(A269,[2]Contratos!A:G,7,0)</f>
        <v>04/2022</v>
      </c>
      <c r="G269" s="15" t="str">
        <f>VLOOKUP(A269,[2]Contratos!A:H,8,0)</f>
        <v xml:space="preserve">4º ADITIVO DE CONTRATO 04/2022
</v>
      </c>
      <c r="H269" s="16">
        <f>VLOOKUP(A269,[2]Contratos!A:K,11,0)</f>
        <v>45736</v>
      </c>
      <c r="I269" s="17" t="str">
        <f>VLOOKUP(A269,[2]Contratos!A:L,12,0)</f>
        <v>Lei 13.303/2016 CONTRATAÇÃO DIRETA DISPENSA DE LICITAÇÃO</v>
      </c>
      <c r="J269" s="16">
        <f>VLOOKUP(A269,[2]Contratos!A:M,13,0)</f>
        <v>45828</v>
      </c>
      <c r="K269" s="17">
        <f>VLOOKUP(A269,[2]Contratos!A:N,14,0)</f>
        <v>675</v>
      </c>
      <c r="L269" s="17" t="str">
        <f>VLOOKUP(A269,[2]Contratos!A:O,15,0)</f>
        <v>ENCERRADO</v>
      </c>
    </row>
    <row r="270" spans="1:12" s="22" customFormat="1" ht="30" x14ac:dyDescent="0.25">
      <c r="A270" s="11">
        <v>7050</v>
      </c>
      <c r="B270" s="12" t="str">
        <f>VLOOKUP(A270,[2]Contratos!A:B,2,0)</f>
        <v>50900.000548/2021-17</v>
      </c>
      <c r="C270" s="13" t="str">
        <f>VLOOKUP(A270,[2]Contratos!A:C,3,0)</f>
        <v>AQUISIÇÃO DE PAPEL FORMATO A4, EXTRA BRANCO, PARA A COMPANHIA DOCAS DO CEARÁ</v>
      </c>
      <c r="D270" s="13" t="str">
        <f>VLOOKUP(A270,[2]Contratos!A:E,5,0)</f>
        <v>WR COMERCIO DE MATERIAIS DE LIMPEZA EIRELI</v>
      </c>
      <c r="E270" s="14" t="str">
        <f>VLOOKUP(A270,[2]Contratos!A:F,6,0)</f>
        <v>33.651.718/0001-05</v>
      </c>
      <c r="F270" s="15" t="str">
        <f>VLOOKUP(A270,[2]Contratos!A:G,7,0)</f>
        <v>05/2022</v>
      </c>
      <c r="G270" s="15">
        <f>VLOOKUP(A270,[2]Contratos!A:H,8,0)</f>
        <v>0</v>
      </c>
      <c r="H270" s="16">
        <f>VLOOKUP(A270,[2]Contratos!A:K,11,0)</f>
        <v>44609</v>
      </c>
      <c r="I270" s="17" t="str">
        <f>VLOOKUP(A270,[2]Contratos!A:L,12,0)</f>
        <v xml:space="preserve">Lei nº 13.303/2016 PE 03/2022 </v>
      </c>
      <c r="J270" s="16">
        <f>VLOOKUP(A270,[2]Contratos!A:M,13,0)</f>
        <v>45104</v>
      </c>
      <c r="K270" s="17">
        <f>VLOOKUP(A270,[2]Contratos!A:N,14,0)</f>
        <v>17300</v>
      </c>
      <c r="L270" s="17" t="str">
        <f>VLOOKUP(A270,[2]Contratos!A:O,15,0)</f>
        <v>ENCERRADO</v>
      </c>
    </row>
    <row r="271" spans="1:12" ht="30" x14ac:dyDescent="0.25">
      <c r="A271" s="11">
        <v>7050</v>
      </c>
      <c r="B271" s="12" t="str">
        <f>VLOOKUP(A271,[2]Contratos!A:B,2,0)</f>
        <v>50900.000548/2021-17</v>
      </c>
      <c r="C271" s="13" t="str">
        <f>VLOOKUP(A271,[2]Contratos!A:C,3,0)</f>
        <v>AQUISIÇÃO DE PAPEL FORMATO A4, EXTRA BRANCO, PARA A COMPANHIA DOCAS DO CEARÁ</v>
      </c>
      <c r="D271" s="13" t="str">
        <f>VLOOKUP(A271,[2]Contratos!A:E,5,0)</f>
        <v>WR COMERCIO DE MATERIAIS DE LIMPEZA EIRELI</v>
      </c>
      <c r="E271" s="14" t="str">
        <f>VLOOKUP(A271,[2]Contratos!A:F,6,0)</f>
        <v>33.651.718/0001-05</v>
      </c>
      <c r="F271" s="15" t="str">
        <f>VLOOKUP(A271,[2]Contratos!A:G,7,0)</f>
        <v>05/2022</v>
      </c>
      <c r="G271" s="15">
        <f>VLOOKUP(A271,[2]Contratos!A:H,8,0)</f>
        <v>0</v>
      </c>
      <c r="H271" s="16">
        <f>VLOOKUP(A271,[2]Contratos!A:K,11,0)</f>
        <v>44609</v>
      </c>
      <c r="I271" s="17" t="str">
        <f>VLOOKUP(A271,[2]Contratos!A:L,12,0)</f>
        <v xml:space="preserve">Lei nº 13.303/2016 PE 03/2022 </v>
      </c>
      <c r="J271" s="16">
        <f>VLOOKUP(A271,[2]Contratos!A:M,13,0)</f>
        <v>45104</v>
      </c>
      <c r="K271" s="17">
        <f>VLOOKUP(A271,[2]Contratos!A:N,14,0)</f>
        <v>17300</v>
      </c>
      <c r="L271" s="17" t="str">
        <f>VLOOKUP(A271,[2]Contratos!A:O,15,0)</f>
        <v>ENCERRADO</v>
      </c>
    </row>
    <row r="272" spans="1:12" ht="45" x14ac:dyDescent="0.25">
      <c r="A272" s="11">
        <v>7060</v>
      </c>
      <c r="B272" s="12" t="str">
        <f>VLOOKUP(A272,[2]Contratos!A:B,2,0)</f>
        <v>50900.000008/2021-33</v>
      </c>
      <c r="C272" s="13" t="str">
        <f>VLOOKUP(A272,[2]Contratos!A:C,3,0)</f>
        <v>PRESTAÇÃO DE SERVIÇO DE MANUTENÇÃO CORRETIVA E PREVENTIVA NO SISTEMA DE TELEFONIA, COM FORNECIMENTO DE PEÇAS PARA O PORTO DE FORTALEZA</v>
      </c>
      <c r="D272" s="13" t="str">
        <f>VLOOKUP(A272,[2]Contratos!A:E,5,0)</f>
        <v>SET SERVIÇOS ESPECIALIZADOS EM TELEINFORMATICA LTDA – EPP</v>
      </c>
      <c r="E272" s="14" t="str">
        <f>VLOOKUP(A272,[2]Contratos!A:F,6,0)</f>
        <v>23.532.6177/0001-53</v>
      </c>
      <c r="F272" s="15" t="str">
        <f>VLOOKUP(A272,[2]Contratos!A:G,7,0)</f>
        <v>06/2022</v>
      </c>
      <c r="G272" s="15">
        <f>VLOOKUP(A272,[2]Contratos!A:H,8,0)</f>
        <v>0</v>
      </c>
      <c r="H272" s="16">
        <f>VLOOKUP(A272,[2]Contratos!A:K,11,0)</f>
        <v>44608</v>
      </c>
      <c r="I272" s="17" t="str">
        <f>VLOOKUP(A272,[2]Contratos!A:L,12,0)</f>
        <v xml:space="preserve">Lei nº 13.303/2016 PE 029/2021 </v>
      </c>
      <c r="J272" s="16">
        <f>VLOOKUP(A272,[2]Contratos!A:M,13,0)</f>
        <v>44987</v>
      </c>
      <c r="K272" s="17">
        <f>VLOOKUP(A272,[2]Contratos!A:N,14,0)</f>
        <v>22800</v>
      </c>
      <c r="L272" s="17" t="str">
        <f>VLOOKUP(A272,[2]Contratos!A:O,15,0)</f>
        <v>ENCERRADO</v>
      </c>
    </row>
    <row r="273" spans="1:12" ht="45" x14ac:dyDescent="0.25">
      <c r="A273" s="11">
        <v>7061</v>
      </c>
      <c r="B273" s="12" t="str">
        <f>VLOOKUP(A273,[2]Contratos!A:B,2,0)</f>
        <v>50900.000008/2021-33</v>
      </c>
      <c r="C273" s="13" t="str">
        <f>VLOOKUP(A273,[2]Contratos!A:C,3,0)</f>
        <v>PRESTAÇÃO DE SERVIÇO DE MANUTENÇÃO CORRETIVA E PREVENTIVA NO SISTEMA DE TELEFONIA, COM FORNECIMENTO DE PEÇAS PARA O PORTO DE FORTALEZA</v>
      </c>
      <c r="D273" s="13" t="str">
        <f>VLOOKUP(A273,[2]Contratos!A:E,5,0)</f>
        <v>SET SERVIÇOS ESPECIALIZADOS EM TELEINFORMATICA LTDA – EPP</v>
      </c>
      <c r="E273" s="14" t="str">
        <f>VLOOKUP(A273,[2]Contratos!A:F,6,0)</f>
        <v>23.532.6177/0001-53</v>
      </c>
      <c r="F273" s="15" t="str">
        <f>VLOOKUP(A273,[2]Contratos!A:G,7,0)</f>
        <v>06/2022</v>
      </c>
      <c r="G273" s="15" t="str">
        <f>VLOOKUP(A273,[2]Contratos!A:H,8,0)</f>
        <v xml:space="preserve">1º ADITIVO DE CONTRATO 06/2022
</v>
      </c>
      <c r="H273" s="16">
        <f>VLOOKUP(A273,[2]Contratos!A:K,11,0)</f>
        <v>44987</v>
      </c>
      <c r="I273" s="17" t="str">
        <f>VLOOKUP(A273,[2]Contratos!A:L,12,0)</f>
        <v xml:space="preserve">Lei nº 13.303/2016 PE 029/2021 </v>
      </c>
      <c r="J273" s="16">
        <f>VLOOKUP(A273,[2]Contratos!A:M,13,0)</f>
        <v>45353</v>
      </c>
      <c r="K273" s="17">
        <f>VLOOKUP(A273,[2]Contratos!A:N,14,0)</f>
        <v>22800</v>
      </c>
      <c r="L273" s="17" t="str">
        <f>VLOOKUP(A273,[2]Contratos!A:O,15,0)</f>
        <v>ENCERRADO</v>
      </c>
    </row>
    <row r="274" spans="1:12" ht="45" x14ac:dyDescent="0.25">
      <c r="A274" s="11">
        <v>7062</v>
      </c>
      <c r="B274" s="12" t="str">
        <f>VLOOKUP(A274,[2]Contratos!A:B,2,0)</f>
        <v>50900.000008/2021-33</v>
      </c>
      <c r="C274" s="13" t="str">
        <f>VLOOKUP(A274,[2]Contratos!A:C,3,0)</f>
        <v>PRESTAÇÃO DE SERVIÇO DE MANUTENÇÃO CORRETIVA E PREVENTIVA NO SISTEMA DE TELEFONIA, COM FORNECIMENTO DE PEÇAS PARA O PORTO DE FORTALEZA</v>
      </c>
      <c r="D274" s="13" t="str">
        <f>VLOOKUP(A274,[2]Contratos!A:E,5,0)</f>
        <v>SET SERVIÇOS ESPECIALIZADOS EM TELEINFORMATICA LTDA – EPP</v>
      </c>
      <c r="E274" s="14" t="str">
        <f>VLOOKUP(A274,[2]Contratos!A:F,6,0)</f>
        <v>23.532.6177/0001-53</v>
      </c>
      <c r="F274" s="15" t="str">
        <f>VLOOKUP(A274,[2]Contratos!A:G,7,0)</f>
        <v>06/2022</v>
      </c>
      <c r="G274" s="15" t="str">
        <f>VLOOKUP(A274,[2]Contratos!A:H,8,0)</f>
        <v xml:space="preserve">2º ADITIVO DE CONTRATO 06/2022
</v>
      </c>
      <c r="H274" s="16">
        <f>VLOOKUP(A274,[2]Contratos!A:K,11,0)</f>
        <v>45355</v>
      </c>
      <c r="I274" s="17" t="str">
        <f>VLOOKUP(A274,[2]Contratos!A:L,12,0)</f>
        <v xml:space="preserve">Lei nº 13.303/2016 PE 029/2021 </v>
      </c>
      <c r="J274" s="16">
        <f>VLOOKUP(A274,[2]Contratos!A:M,13,0)</f>
        <v>45718</v>
      </c>
      <c r="K274" s="17">
        <f>VLOOKUP(A274,[2]Contratos!A:N,14,0)</f>
        <v>22800</v>
      </c>
      <c r="L274" s="17" t="str">
        <f>VLOOKUP(A274,[2]Contratos!A:O,15,0)</f>
        <v>ENCERRADO</v>
      </c>
    </row>
    <row r="275" spans="1:12" ht="45" x14ac:dyDescent="0.25">
      <c r="A275" s="11">
        <v>7063</v>
      </c>
      <c r="B275" s="12" t="str">
        <f>VLOOKUP(A275,[2]Contratos!A:B,2,0)</f>
        <v>50900.000008/2021-33</v>
      </c>
      <c r="C275" s="13" t="str">
        <f>VLOOKUP(A275,[2]Contratos!A:C,3,0)</f>
        <v>PRESTAÇÃO DE SERVIÇO DE MANUTENÇÃO CORRETIVA E PREVENTIVA NO SISTEMA DE TELEFONIA, COM FORNECIMENTO DE PEÇAS PARA O PORTO DE FORTALEZA</v>
      </c>
      <c r="D275" s="13" t="str">
        <f>VLOOKUP(A275,[2]Contratos!A:E,5,0)</f>
        <v>SET SERVIÇOS ESPECIALIZADOS EM TELEINFORMATICA LTDA – EPP</v>
      </c>
      <c r="E275" s="14" t="str">
        <f>VLOOKUP(A275,[2]Contratos!A:F,6,0)</f>
        <v>23.532.6177/0001-53</v>
      </c>
      <c r="F275" s="15" t="str">
        <f>VLOOKUP(A275,[2]Contratos!A:G,7,0)</f>
        <v>06/2022</v>
      </c>
      <c r="G275" s="15" t="str">
        <f>VLOOKUP(A275,[2]Contratos!A:H,8,0)</f>
        <v xml:space="preserve">3º ADITIVO DE CONTRATO 06/2022
</v>
      </c>
      <c r="H275" s="16">
        <f>VLOOKUP(A275,[2]Contratos!A:K,11,0)</f>
        <v>45716</v>
      </c>
      <c r="I275" s="17" t="str">
        <f>VLOOKUP(A275,[2]Contratos!A:L,12,0)</f>
        <v xml:space="preserve">Lei nº 13.303/2016 PE 029/2021 </v>
      </c>
      <c r="J275" s="16">
        <f>VLOOKUP(A275,[2]Contratos!A:M,13,0)</f>
        <v>46083</v>
      </c>
      <c r="K275" s="17">
        <f>VLOOKUP(A275,[2]Contratos!A:N,14,0)</f>
        <v>22800</v>
      </c>
      <c r="L275" s="17" t="str">
        <f>VLOOKUP(A275,[2]Contratos!A:O,15,0)</f>
        <v>ENCERRADO</v>
      </c>
    </row>
    <row r="276" spans="1:12" ht="45" x14ac:dyDescent="0.25">
      <c r="A276" s="11">
        <v>7064</v>
      </c>
      <c r="B276" s="12" t="str">
        <f>VLOOKUP(A276,[2]Contratos!A:B,2,0)</f>
        <v>50900.000008/2021-33</v>
      </c>
      <c r="C276" s="13" t="str">
        <f>VLOOKUP(A276,[2]Contratos!A:C,3,0)</f>
        <v>PRESTAÇÃO DE SERVIÇO DE MANUTENÇÃO CORRETIVA E PREVENTIVA NO SISTEMA DE TELEFONIA, COM FORNECIMENTO DE PEÇAS PARA O PORTO DE FORTALEZA</v>
      </c>
      <c r="D276" s="13" t="str">
        <f>VLOOKUP(A276,[2]Contratos!A:E,5,0)</f>
        <v>SET SERVIÇOS ESPECIALIZADOS EM TELEINFORMATICA LTDA – EPP</v>
      </c>
      <c r="E276" s="14" t="str">
        <f>VLOOKUP(A276,[2]Contratos!A:F,6,0)</f>
        <v>23.532.6177/0001-53</v>
      </c>
      <c r="F276" s="15" t="str">
        <f>VLOOKUP(A276,[2]Contratos!A:G,7,0)</f>
        <v>06/2022</v>
      </c>
      <c r="G276" s="15" t="str">
        <f>VLOOKUP(A276,[2]Contratos!A:H,8,0)</f>
        <v xml:space="preserve">4º ADITIVO DE CONTRATO 06/2022
</v>
      </c>
      <c r="H276" s="16">
        <f>VLOOKUP(A276,[2]Contratos!A:K,11,0)</f>
        <v>46084</v>
      </c>
      <c r="I276" s="17" t="str">
        <f>VLOOKUP(A276,[2]Contratos!A:L,12,0)</f>
        <v xml:space="preserve">Lei nº 13.303/2016 PE 029/2021 </v>
      </c>
      <c r="J276" s="16">
        <f>VLOOKUP(A276,[2]Contratos!A:M,13,0)</f>
        <v>46448</v>
      </c>
      <c r="K276" s="17">
        <f>VLOOKUP(A276,[2]Contratos!A:N,14,0)</f>
        <v>22800</v>
      </c>
      <c r="L276" s="17" t="str">
        <f>VLOOKUP(A276,[2]Contratos!A:O,15,0)</f>
        <v>EM EXECUÇÃO</v>
      </c>
    </row>
    <row r="277" spans="1:12" ht="77.25" customHeight="1" x14ac:dyDescent="0.25">
      <c r="A277" s="11">
        <v>7070</v>
      </c>
      <c r="B277" s="12" t="str">
        <f>VLOOKUP(A277,[2]Contratos!A:B,2,0)</f>
        <v>50900.000526/2021-57</v>
      </c>
      <c r="C277" s="13" t="str">
        <f>VLOOKUP(A277,[2]Contratos!A:C,3,0)</f>
        <v>PRESTAÇÃO DE SERVIÇOS DE TERCEIRIZAÇÃO DE MÃO DE OBRA ESPECIALIZADA EM DESENVOLVIMENTO E MANUTENÇÃO DE SOFTWARES EM CONFORMIDADES COM AS NECESSIDADES DA COMPANHIA DOCAS DO CEARÁ</v>
      </c>
      <c r="D277" s="13" t="str">
        <f>VLOOKUP(A277,[2]Contratos!A:E,5,0)</f>
        <v>ENGESOFTWARE TECNOLOGIA S.A</v>
      </c>
      <c r="E277" s="14" t="str">
        <f>VLOOKUP(A277,[2]Contratos!A:F,6,0)</f>
        <v>00.681.946/0001-60</v>
      </c>
      <c r="F277" s="15" t="str">
        <f>VLOOKUP(A277,[2]Contratos!A:G,7,0)</f>
        <v>07/2022</v>
      </c>
      <c r="G277" s="15">
        <f>VLOOKUP(A277,[2]Contratos!A:H,8,0)</f>
        <v>0</v>
      </c>
      <c r="H277" s="16">
        <f>VLOOKUP(A277,[2]Contratos!A:K,11,0)</f>
        <v>44622</v>
      </c>
      <c r="I277" s="17" t="str">
        <f>VLOOKUP(A277,[2]Contratos!A:L,12,0)</f>
        <v xml:space="preserve">Lei nº 13.303/2016 PE 034/2021 </v>
      </c>
      <c r="J277" s="16">
        <f>VLOOKUP(A277,[2]Contratos!A:M,13,0)</f>
        <v>45395</v>
      </c>
      <c r="K277" s="17">
        <f>VLOOKUP(A277,[2]Contratos!A:N,14,0)</f>
        <v>2541671.7599999998</v>
      </c>
      <c r="L277" s="17" t="str">
        <f>VLOOKUP(A277,[2]Contratos!A:O,15,0)</f>
        <v>ENCERRADO</v>
      </c>
    </row>
    <row r="278" spans="1:12" ht="77.25" customHeight="1" x14ac:dyDescent="0.25">
      <c r="A278" s="11">
        <v>7071</v>
      </c>
      <c r="B278" s="12" t="str">
        <f>VLOOKUP(A278,[2]Contratos!A:B,2,0)</f>
        <v>50900.000526/2021-57</v>
      </c>
      <c r="C278" s="13" t="str">
        <f>VLOOKUP(A278,[2]Contratos!A:C,3,0)</f>
        <v>PRESTAÇÃO DE SERVIÇOS DE TERCEIRIZAÇÃO DE MÃO DE OBRA ESPECIALIZADA EM DESENVOLVIMENTO E MANUTENÇÃO DE SOFTWARES EM CONFORMIDADES COM AS NECESSIDADES DA COMPANHIA DOCAS DO CEARÁ</v>
      </c>
      <c r="D278" s="13" t="str">
        <f>VLOOKUP(A278,[2]Contratos!A:E,5,0)</f>
        <v>ENGESOFTWARE TECNOLOGIA S.A</v>
      </c>
      <c r="E278" s="14" t="str">
        <f>VLOOKUP(A278,[2]Contratos!A:F,6,0)</f>
        <v>00.681.946/0001-60</v>
      </c>
      <c r="F278" s="15" t="str">
        <f>VLOOKUP(A278,[2]Contratos!A:G,7,0)</f>
        <v>07/2022</v>
      </c>
      <c r="G278" s="15" t="str">
        <f>VLOOKUP(A278,[2]Contratos!A:H,8,0)</f>
        <v xml:space="preserve">1º ADITIVO DE CONTRATO 07/2022
</v>
      </c>
      <c r="H278" s="16">
        <f>VLOOKUP(A278,[2]Contratos!A:K,11,0)</f>
        <v>44830</v>
      </c>
      <c r="I278" s="17" t="str">
        <f>VLOOKUP(A278,[2]Contratos!A:L,12,0)</f>
        <v xml:space="preserve">Lei nº 13.303/2016 PE 034/2021 </v>
      </c>
      <c r="J278" s="16">
        <f>VLOOKUP(A278,[2]Contratos!A:M,13,0)</f>
        <v>45395</v>
      </c>
      <c r="K278" s="17">
        <f>VLOOKUP(A278,[2]Contratos!A:N,14,0)</f>
        <v>2797393.9199999999</v>
      </c>
      <c r="L278" s="17" t="str">
        <f>VLOOKUP(A278,[2]Contratos!A:O,15,0)</f>
        <v>ENCERRADO</v>
      </c>
    </row>
    <row r="279" spans="1:12" ht="77.25" customHeight="1" x14ac:dyDescent="0.25">
      <c r="A279" s="11">
        <v>7072</v>
      </c>
      <c r="B279" s="12" t="str">
        <f>VLOOKUP(A279,[2]Contratos!A:B,2,0)</f>
        <v>50900.000526/2021-57</v>
      </c>
      <c r="C279" s="13" t="str">
        <f>VLOOKUP(A279,[2]Contratos!A:C,3,0)</f>
        <v>PRESTAÇÃO DE SERVIÇOS DE TERCEIRIZAÇÃO DE MÃO DE OBRA ESPECIALIZADA EM DESENVOLVIMENTO E MANUTENÇÃO DE SOFTWARES EM CONFORMIDADES COM AS NECESSIDADES DA COMPANHIA DOCAS DO CEARÁ</v>
      </c>
      <c r="D279" s="13" t="str">
        <f>VLOOKUP(A279,[2]Contratos!A:E,5,0)</f>
        <v>ENGESOFTWARE TECNOLOGIA S.A</v>
      </c>
      <c r="E279" s="14" t="str">
        <f>VLOOKUP(A279,[2]Contratos!A:F,6,0)</f>
        <v>00.681.946/0001-60</v>
      </c>
      <c r="F279" s="15" t="str">
        <f>VLOOKUP(A279,[2]Contratos!A:G,7,0)</f>
        <v>07/2022</v>
      </c>
      <c r="G279" s="15" t="str">
        <f>VLOOKUP(A279,[2]Contratos!A:H,8,0)</f>
        <v xml:space="preserve">2º ADITIVO DE CONTRATO 07/2022
</v>
      </c>
      <c r="H279" s="16">
        <f>VLOOKUP(A279,[2]Contratos!A:K,11,0)</f>
        <v>45160</v>
      </c>
      <c r="I279" s="17" t="str">
        <f>VLOOKUP(A279,[2]Contratos!A:L,12,0)</f>
        <v xml:space="preserve">Lei nº 13.303/2016 PE 034/2021 </v>
      </c>
      <c r="J279" s="16">
        <f>VLOOKUP(A279,[2]Contratos!A:M,13,0)</f>
        <v>45395</v>
      </c>
      <c r="K279" s="17">
        <f>VLOOKUP(A279,[2]Contratos!A:N,14,0)</f>
        <v>3056508.69</v>
      </c>
      <c r="L279" s="17" t="str">
        <f>VLOOKUP(A279,[2]Contratos!A:O,15,0)</f>
        <v>ENCERRADO</v>
      </c>
    </row>
    <row r="280" spans="1:12" ht="77.25" customHeight="1" x14ac:dyDescent="0.25">
      <c r="A280" s="11">
        <v>7073</v>
      </c>
      <c r="B280" s="12" t="str">
        <f>VLOOKUP(A280,[2]Contratos!A:B,2,0)</f>
        <v>50900.000526/2021-57</v>
      </c>
      <c r="C280" s="13" t="str">
        <f>VLOOKUP(A280,[2]Contratos!A:C,3,0)</f>
        <v>PRESTAÇÃO DE SERVIÇOS DE TERCEIRIZAÇÃO DE MÃO DE OBRA ESPECIALIZADA EM DESENVOLVIMENTO E MANUTENÇÃO DE SOFTWARES EM CONFORMIDADES COM AS NECESSIDADES DA COMPANHIA DOCAS DO CEARÁ</v>
      </c>
      <c r="D280" s="13" t="str">
        <f>VLOOKUP(A280,[2]Contratos!A:E,5,0)</f>
        <v>ENGESOFTWARE TECNOLOGIA S.A</v>
      </c>
      <c r="E280" s="14" t="str">
        <f>VLOOKUP(A280,[2]Contratos!A:F,6,0)</f>
        <v>00.681.946/0001-60</v>
      </c>
      <c r="F280" s="15" t="str">
        <f>VLOOKUP(A280,[2]Contratos!A:G,7,0)</f>
        <v>07/2022</v>
      </c>
      <c r="G280" s="15" t="str">
        <f>VLOOKUP(A280,[2]Contratos!A:H,8,0)</f>
        <v xml:space="preserve">3º ADITIVO DE CONTRATO 07/2022
</v>
      </c>
      <c r="H280" s="16">
        <f>VLOOKUP(A280,[2]Contratos!A:K,11,0)</f>
        <v>45348</v>
      </c>
      <c r="I280" s="17" t="str">
        <f>VLOOKUP(A280,[2]Contratos!A:L,12,0)</f>
        <v xml:space="preserve">Lei nº 13.303/2016 PE 034/2021 </v>
      </c>
      <c r="J280" s="16">
        <f>VLOOKUP(A280,[2]Contratos!A:M,13,0)</f>
        <v>45395</v>
      </c>
      <c r="K280" s="17">
        <f>VLOOKUP(A280,[2]Contratos!A:N,14,0)</f>
        <v>3229237.11</v>
      </c>
      <c r="L280" s="17" t="str">
        <f>VLOOKUP(A280,[2]Contratos!A:O,15,0)</f>
        <v>ENCERRADO</v>
      </c>
    </row>
    <row r="281" spans="1:12" ht="77.25" customHeight="1" x14ac:dyDescent="0.25">
      <c r="A281" s="11">
        <v>7074</v>
      </c>
      <c r="B281" s="12" t="str">
        <f>VLOOKUP(A281,[2]Contratos!A:B,2,0)</f>
        <v>50900.000526/2021-57</v>
      </c>
      <c r="C281" s="13" t="str">
        <f>VLOOKUP(A281,[2]Contratos!A:C,3,0)</f>
        <v>PRESTAÇÃO DE SERVIÇOS DE TERCEIRIZAÇÃO DE MÃO DE OBRA ESPECIALIZADA EM DESENVOLVIMENTO E MANUTENÇÃO DE SOFTWARES EM CONFORMIDADES COM AS NECESSIDADES DA COMPANHIA DOCAS DO CEARÁ</v>
      </c>
      <c r="D281" s="13" t="str">
        <f>VLOOKUP(A281,[2]Contratos!A:E,5,0)</f>
        <v>ENGESOFTWARE TECNOLOGIA S.A</v>
      </c>
      <c r="E281" s="14" t="str">
        <f>VLOOKUP(A281,[2]Contratos!A:F,6,0)</f>
        <v>00.681.946/0001-60</v>
      </c>
      <c r="F281" s="15" t="str">
        <f>VLOOKUP(A281,[2]Contratos!A:G,7,0)</f>
        <v>07/2022</v>
      </c>
      <c r="G281" s="15" t="str">
        <f>VLOOKUP(A281,[2]Contratos!A:H,8,0)</f>
        <v xml:space="preserve">4º ADITIVO DE CONTRATO 07/2022
</v>
      </c>
      <c r="H281" s="16">
        <f>VLOOKUP(A281,[2]Contratos!A:K,11,0)</f>
        <v>45365</v>
      </c>
      <c r="I281" s="17" t="str">
        <f>VLOOKUP(A281,[2]Contratos!A:L,12,0)</f>
        <v xml:space="preserve">Lei nº 13.303/2016 PE 034/2021 </v>
      </c>
      <c r="J281" s="16">
        <f>VLOOKUP(A281,[2]Contratos!A:M,13,0)</f>
        <v>46126</v>
      </c>
      <c r="K281" s="17">
        <f>VLOOKUP(A281,[2]Contratos!A:N,14,0)</f>
        <v>3686969.76</v>
      </c>
      <c r="L281" s="17" t="str">
        <f>VLOOKUP(A281,[2]Contratos!A:O,15,0)</f>
        <v>ENCERRADO</v>
      </c>
    </row>
    <row r="282" spans="1:12" ht="77.25" customHeight="1" x14ac:dyDescent="0.25">
      <c r="A282" s="11">
        <v>7075</v>
      </c>
      <c r="B282" s="12" t="str">
        <f>VLOOKUP(A282,[2]Contratos!A:B,2,0)</f>
        <v>50900.000526/2021-57</v>
      </c>
      <c r="C282" s="13" t="str">
        <f>VLOOKUP(A282,[2]Contratos!A:C,3,0)</f>
        <v>PRESTAÇÃO DE SERVIÇOS DE TERCEIRIZAÇÃO DE MÃO DE OBRA ESPECIALIZADA EM DESENVOLVIMENTO E MANUTENÇÃO DE SOFTWARES EM CONFORMIDADES COM AS NECESSIDADES DA COMPANHIA DOCAS DO CEARÁ</v>
      </c>
      <c r="D282" s="13" t="str">
        <f>VLOOKUP(A282,[2]Contratos!A:E,5,0)</f>
        <v>ENGESOFTWARE TECNOLOGIA S.A</v>
      </c>
      <c r="E282" s="14" t="str">
        <f>VLOOKUP(A282,[2]Contratos!A:F,6,0)</f>
        <v>00.681.946/0001-60</v>
      </c>
      <c r="F282" s="15" t="str">
        <f>VLOOKUP(A282,[2]Contratos!A:G,7,0)</f>
        <v>07/2022</v>
      </c>
      <c r="G282" s="15" t="str">
        <f>VLOOKUP(A282,[2]Contratos!A:H,8,0)</f>
        <v xml:space="preserve">5º ADITIVO DE CONTRATO 07/2022
</v>
      </c>
      <c r="H282" s="16">
        <f>VLOOKUP(A282,[2]Contratos!A:K,11,0)</f>
        <v>45687</v>
      </c>
      <c r="I282" s="17" t="str">
        <f>VLOOKUP(A282,[2]Contratos!A:L,12,0)</f>
        <v xml:space="preserve">Lei nº 13.303/2016 PE 034/2021 </v>
      </c>
      <c r="J282" s="16">
        <f>VLOOKUP(A282,[2]Contratos!A:M,13,0)</f>
        <v>46126</v>
      </c>
      <c r="K282" s="17">
        <f>VLOOKUP(A282,[2]Contratos!A:N,14,0)</f>
        <v>3857645.28</v>
      </c>
      <c r="L282" s="17" t="str">
        <f>VLOOKUP(A282,[2]Contratos!A:O,15,0)</f>
        <v>ENCERRADO</v>
      </c>
    </row>
    <row r="283" spans="1:12" ht="77.25" customHeight="1" x14ac:dyDescent="0.25">
      <c r="A283" s="11">
        <v>7076</v>
      </c>
      <c r="B283" s="12" t="str">
        <f>VLOOKUP(A283,[2]Contratos!A:B,2,0)</f>
        <v>50900.000526/2021-57</v>
      </c>
      <c r="C283" s="13" t="str">
        <f>VLOOKUP(A283,[2]Contratos!A:C,3,0)</f>
        <v>PRESTAÇÃO DE SERVIÇOS DE TERCEIRIZAÇÃO DE MÃO DE OBRA ESPECIALIZADA EM DESENVOLVIMENTO E MANUTENÇÃO DE SOFTWARES EM CONFORMIDADES COM AS NECESSIDADES DA COMPANHIA DOCAS DO CEARÁ</v>
      </c>
      <c r="D283" s="13" t="str">
        <f>VLOOKUP(A283,[2]Contratos!A:E,5,0)</f>
        <v>ENGESOFTWARE TECNOLOGIA S.A</v>
      </c>
      <c r="E283" s="14" t="str">
        <f>VLOOKUP(A283,[2]Contratos!A:F,6,0)</f>
        <v>00.681.946/0001-60</v>
      </c>
      <c r="F283" s="15" t="str">
        <f>VLOOKUP(A283,[2]Contratos!A:G,7,0)</f>
        <v>07/2022</v>
      </c>
      <c r="G283" s="15" t="str">
        <f>VLOOKUP(A283,[2]Contratos!A:H,8,0)</f>
        <v xml:space="preserve">6º ADITIVO DE CONTRATO 07/2022
</v>
      </c>
      <c r="H283" s="16">
        <f>VLOOKUP(A283,[2]Contratos!A:K,11,0)</f>
        <v>46062</v>
      </c>
      <c r="I283" s="17" t="str">
        <f>VLOOKUP(A283,[2]Contratos!A:L,12,0)</f>
        <v xml:space="preserve">Lei nº 13.303/2016 PE 034/2021 </v>
      </c>
      <c r="J283" s="16">
        <f>VLOOKUP(A283,[2]Contratos!A:M,13,0)</f>
        <v>46521</v>
      </c>
      <c r="K283" s="17">
        <f>VLOOKUP(A283,[2]Contratos!A:N,14,0)</f>
        <v>4051628.88</v>
      </c>
      <c r="L283" s="17" t="str">
        <f>VLOOKUP(A283,[2]Contratos!A:O,15,0)</f>
        <v>EM EXECUÇÃO</v>
      </c>
    </row>
    <row r="284" spans="1:12" ht="45" x14ac:dyDescent="0.25">
      <c r="A284" s="11">
        <v>7080</v>
      </c>
      <c r="B284" s="12" t="str">
        <f>VLOOKUP(A284,[2]Contratos!A:B,2,0)</f>
        <v>50900.000197/2022-25</v>
      </c>
      <c r="C284" s="13" t="str">
        <f>VLOOKUP(A284,[2]Contratos!A:C,3,0)</f>
        <v>PARTICIPAÇÃO DA CDC NA MISSÃO PORTUGAL DO BRASIL EXPORT 2022 – FÓRUM NACIONAL DE LOGÍSTICA E INFRAESTRUTURA PORTUÁRIA</v>
      </c>
      <c r="D284" s="13" t="str">
        <f>VLOOKUP(A284,[2]Contratos!A:E,5,0)</f>
        <v>CENTRO DE ESTUDOS EM LOGÍSTICA, TRANSPORTES E COMÉRCIO EXTERIOR DO BRASIL EXPORT - C.E.B.E. LTDA</v>
      </c>
      <c r="E284" s="14" t="str">
        <f>VLOOKUP(A284,[2]Contratos!A:F,6,0)</f>
        <v>40.435.738/0001-04</v>
      </c>
      <c r="F284" s="15" t="str">
        <f>VLOOKUP(A284,[2]Contratos!A:G,7,0)</f>
        <v>08/2022</v>
      </c>
      <c r="G284" s="15">
        <f>VLOOKUP(A284,[2]Contratos!A:H,8,0)</f>
        <v>0</v>
      </c>
      <c r="H284" s="16">
        <f>VLOOKUP(A284,[2]Contratos!A:K,11,0)</f>
        <v>44616</v>
      </c>
      <c r="I284" s="17" t="str">
        <f>VLOOKUP(A284,[2]Contratos!A:L,12,0)</f>
        <v>Lei 13.303/2016 INEXIGIBILIDADE DE LICITAÇÃO</v>
      </c>
      <c r="J284" s="16">
        <f>VLOOKUP(A284,[2]Contratos!A:M,13,0)</f>
        <v>44643</v>
      </c>
      <c r="K284" s="17">
        <f>VLOOKUP(A284,[2]Contratos!A:N,14,0)</f>
        <v>15000</v>
      </c>
      <c r="L284" s="17" t="str">
        <f>VLOOKUP(A284,[2]Contratos!A:O,15,0)</f>
        <v>ENCERRADO</v>
      </c>
    </row>
    <row r="285" spans="1:12" ht="45" x14ac:dyDescent="0.25">
      <c r="A285" s="11">
        <v>7090</v>
      </c>
      <c r="B285" s="12" t="str">
        <f>VLOOKUP(A285,[2]Contratos!A:B,2,0)</f>
        <v>50900.000381/2021-94</v>
      </c>
      <c r="C285" s="13" t="str">
        <f>VLOOKUP(A285,[2]Contratos!A:C,3,0)</f>
        <v>AQUISIÇÃO E A INSTALAÇÃO DE CLIMATIZADORES SELF CONTAINED DE PRECISÃO PARA A COMPANHIA DOCAS DO CEARÁ</v>
      </c>
      <c r="D285" s="13" t="str">
        <f>VLOOKUP(A285,[2]Contratos!A:E,5,0)</f>
        <v>ECOMIX EMPREENDIMENTOS E SERVIÇOS LTDA</v>
      </c>
      <c r="E285" s="14" t="str">
        <f>VLOOKUP(A285,[2]Contratos!A:F,6,0)</f>
        <v>35.142.735/0001-34</v>
      </c>
      <c r="F285" s="15" t="str">
        <f>VLOOKUP(A285,[2]Contratos!A:G,7,0)</f>
        <v>09/2022</v>
      </c>
      <c r="G285" s="15">
        <f>VLOOKUP(A285,[2]Contratos!A:H,8,0)</f>
        <v>0</v>
      </c>
      <c r="H285" s="16">
        <f>VLOOKUP(A285,[2]Contratos!A:K,11,0)</f>
        <v>44624</v>
      </c>
      <c r="I285" s="17" t="str">
        <f>VLOOKUP(A285,[2]Contratos!A:L,12,0)</f>
        <v>Lei 13.303/2016 CONTRATAÇÃO DIRETA DISPENSA DE LICITAÇÃO</v>
      </c>
      <c r="J285" s="16">
        <f>VLOOKUP(A285,[2]Contratos!A:M,13,0)</f>
        <v>44788</v>
      </c>
      <c r="K285" s="17">
        <f>VLOOKUP(A285,[2]Contratos!A:N,14,0)</f>
        <v>185000</v>
      </c>
      <c r="L285" s="17" t="str">
        <f>VLOOKUP(A285,[2]Contratos!A:O,15,0)</f>
        <v>ENCERRADO</v>
      </c>
    </row>
    <row r="286" spans="1:12" ht="87" customHeight="1" x14ac:dyDescent="0.25">
      <c r="A286" s="11">
        <v>7100</v>
      </c>
      <c r="B286" s="12" t="str">
        <f>VLOOKUP(A286,[2]Contratos!A:B,2,0)</f>
        <v>50900.001125/2021-14</v>
      </c>
      <c r="C286" s="13" t="str">
        <f>VLOOKUP(A286,[2]Contratos!A:C,3,0)</f>
        <v>PRESTAÇÃO DE SERVIÇOS DE ENGENHARIA, DESTINADO A ADAPTAÇÃO DE GALPÃO DA CDC, COM FORNECIMENTO DE MATERIAIS ELÉTRICOS E DE LÓGICA, PARA IMPLANTAÇÃO DE DEPÓSITO COM VISTORIA REMOTA DA RECEITA FEDERAL DO BRASIL – RFB</v>
      </c>
      <c r="D286" s="13" t="str">
        <f>VLOOKUP(A286,[2]Contratos!A:E,5,0)</f>
        <v>CONSTRUTORA ELOS LTDA</v>
      </c>
      <c r="E286" s="14" t="str">
        <f>VLOOKUP(A286,[2]Contratos!A:F,6,0)</f>
        <v>05.217.104/0001-76</v>
      </c>
      <c r="F286" s="15" t="str">
        <f>VLOOKUP(A286,[2]Contratos!A:G,7,0)</f>
        <v>10/2022</v>
      </c>
      <c r="G286" s="15">
        <f>VLOOKUP(A286,[2]Contratos!A:H,8,0)</f>
        <v>0</v>
      </c>
      <c r="H286" s="16">
        <f>VLOOKUP(A286,[2]Contratos!A:K,11,0)</f>
        <v>44630</v>
      </c>
      <c r="I286" s="17" t="str">
        <f>VLOOKUP(A286,[2]Contratos!A:L,12,0)</f>
        <v>Lei 13.303/2016 CONTRATAÇÃO DIRETA DISPENSA DE LICITAÇÃO</v>
      </c>
      <c r="J286" s="16">
        <f>VLOOKUP(A286,[2]Contratos!A:M,13,0)</f>
        <v>44739</v>
      </c>
      <c r="K286" s="17">
        <f>VLOOKUP(A286,[2]Contratos!A:N,14,0)</f>
        <v>73106.61</v>
      </c>
      <c r="L286" s="17" t="str">
        <f>VLOOKUP(A286,[2]Contratos!A:O,15,0)</f>
        <v>ENCERRADO</v>
      </c>
    </row>
    <row r="287" spans="1:12" ht="87" customHeight="1" x14ac:dyDescent="0.25">
      <c r="A287" s="11">
        <v>7101</v>
      </c>
      <c r="B287" s="12" t="str">
        <f>VLOOKUP(A287,[2]Contratos!A:B,2,0)</f>
        <v>50900.001125/2021-14</v>
      </c>
      <c r="C287" s="13" t="str">
        <f>VLOOKUP(A287,[2]Contratos!A:C,3,0)</f>
        <v>PRESTAÇÃO DE SERVIÇOS DE ENGENHARIA, DESTINADO A ADAPTAÇÃO DE GALPÃO DA CDC, COM FORNECIMENTO DE MATERIAIS ELÉTRICOS E DE LÓGICA, PARA IMPLANTAÇÃO DE DEPÓSITO COM VISTORIA REMOTA DA RECEITA FEDERAL DO BRASIL – RFB</v>
      </c>
      <c r="D287" s="13" t="str">
        <f>VLOOKUP(A287,[2]Contratos!A:E,5,0)</f>
        <v>CONSTRUTORA ELOS LTDA</v>
      </c>
      <c r="E287" s="14" t="str">
        <f>VLOOKUP(A287,[2]Contratos!A:F,6,0)</f>
        <v>05.217.104/0001-76</v>
      </c>
      <c r="F287" s="15" t="str">
        <f>VLOOKUP(A287,[2]Contratos!A:G,7,0)</f>
        <v>10/2022</v>
      </c>
      <c r="G287" s="15" t="str">
        <f>VLOOKUP(A287,[2]Contratos!A:H,8,0)</f>
        <v xml:space="preserve">1º ADITIVO DE CONTRATO 10/2022
</v>
      </c>
      <c r="H287" s="16">
        <f>VLOOKUP(A287,[2]Contratos!A:K,11,0)</f>
        <v>44739</v>
      </c>
      <c r="I287" s="17" t="str">
        <f>VLOOKUP(A287,[2]Contratos!A:L,12,0)</f>
        <v>Lei 13.303/2016 CONTRATAÇÃO DIRETA DISPENSA DE LICITAÇÃO</v>
      </c>
      <c r="J287" s="16">
        <f>VLOOKUP(A287,[2]Contratos!A:M,13,0)</f>
        <v>44784</v>
      </c>
      <c r="K287" s="17">
        <f>VLOOKUP(A287,[2]Contratos!A:N,14,0)</f>
        <v>26787.5</v>
      </c>
      <c r="L287" s="17" t="str">
        <f>VLOOKUP(A287,[2]Contratos!A:O,15,0)</f>
        <v>ENCERRADO</v>
      </c>
    </row>
    <row r="288" spans="1:12" ht="45" x14ac:dyDescent="0.25">
      <c r="A288" s="11">
        <v>7110</v>
      </c>
      <c r="B288" s="12" t="str">
        <f>VLOOKUP(A288,[2]Contratos!A:B,2,0)</f>
        <v>50900.000917/2021-71</v>
      </c>
      <c r="C288" s="13" t="str">
        <f>VLOOKUP(A288,[2]Contratos!A:C,3,0)</f>
        <v>SERVIÇO DE MANUTENÇÃO DAS INSTALAÇÕES CIVIS E PREDIAIS DO PORTO DE FORTALEZA</v>
      </c>
      <c r="D288" s="13" t="str">
        <f>VLOOKUP(A288,[2]Contratos!A:E,5,0)</f>
        <v>CONSTRUTORA ELOS LTDA</v>
      </c>
      <c r="E288" s="14" t="str">
        <f>VLOOKUP(A288,[2]Contratos!A:F,6,0)</f>
        <v>05.217.104/0001-76</v>
      </c>
      <c r="F288" s="15" t="str">
        <f>VLOOKUP(A288,[2]Contratos!A:G,7,0)</f>
        <v>11/2022</v>
      </c>
      <c r="G288" s="15">
        <f>VLOOKUP(A288,[2]Contratos!A:H,8,0)</f>
        <v>0</v>
      </c>
      <c r="H288" s="16">
        <f>VLOOKUP(A288,[2]Contratos!A:K,11,0)</f>
        <v>44630</v>
      </c>
      <c r="I288" s="17" t="str">
        <f>VLOOKUP(A288,[2]Contratos!A:L,12,0)</f>
        <v xml:space="preserve">Lei 13.303/2016 DISPENSA DE LICITAÇÃO - EMERGENCIAL </v>
      </c>
      <c r="J288" s="16">
        <f>VLOOKUP(A288,[2]Contratos!A:M,13,0)</f>
        <v>44815</v>
      </c>
      <c r="K288" s="17">
        <f>VLOOKUP(A288,[2]Contratos!A:N,14,0)</f>
        <v>1158839.8400000001</v>
      </c>
      <c r="L288" s="17" t="str">
        <f>VLOOKUP(A288,[2]Contratos!A:O,15,0)</f>
        <v>ENCERRADO</v>
      </c>
    </row>
    <row r="289" spans="1:12" ht="30" x14ac:dyDescent="0.25">
      <c r="A289" s="11">
        <v>7120</v>
      </c>
      <c r="B289" s="12" t="str">
        <f>VLOOKUP(A289,[2]Contratos!A:B,2,0)</f>
        <v>50900.000161/2021-61</v>
      </c>
      <c r="C289" s="13" t="str">
        <f>VLOOKUP(A289,[2]Contratos!A:C,3,0)</f>
        <v>AQUISIÇÃO DE UNIFORMES (VESTUÁRIO) PARA A GUARDA PORTUÁRIA (LOTE 01) DA COMPANHIA DOCAS DO CEARÁ</v>
      </c>
      <c r="D289" s="13" t="str">
        <f>VLOOKUP(A289,[2]Contratos!A:E,5,0)</f>
        <v>PROT - SERVIS INDÚSTRIA COMERCIO E PRESTAÇÃO DE SERVIÇOS LTDA</v>
      </c>
      <c r="E289" s="14" t="str">
        <f>VLOOKUP(A289,[2]Contratos!A:F,6,0)</f>
        <v>00.082.824/0001-58</v>
      </c>
      <c r="F289" s="15" t="str">
        <f>VLOOKUP(A289,[2]Contratos!A:G,7,0)</f>
        <v>12/2022</v>
      </c>
      <c r="G289" s="15">
        <f>VLOOKUP(A289,[2]Contratos!A:H,8,0)</f>
        <v>0</v>
      </c>
      <c r="H289" s="16">
        <f>VLOOKUP(A289,[2]Contratos!A:K,11,0)</f>
        <v>44641</v>
      </c>
      <c r="I289" s="17" t="str">
        <f>VLOOKUP(A289,[2]Contratos!A:L,12,0)</f>
        <v xml:space="preserve">Lei nº 13.303/2016 PE 031/2021 </v>
      </c>
      <c r="J289" s="16">
        <f>VLOOKUP(A289,[2]Contratos!A:M,13,0)</f>
        <v>45083</v>
      </c>
      <c r="K289" s="17">
        <f>VLOOKUP(A289,[2]Contratos!A:N,14,0)</f>
        <v>9699.9</v>
      </c>
      <c r="L289" s="17" t="str">
        <f>VLOOKUP(A289,[2]Contratos!A:O,15,0)</f>
        <v>ENCERRADO</v>
      </c>
    </row>
    <row r="290" spans="1:12" ht="117" customHeight="1" x14ac:dyDescent="0.25">
      <c r="A290" s="11">
        <v>7130</v>
      </c>
      <c r="B290" s="12" t="str">
        <f>VLOOKUP(A290,[2]Contratos!A:B,2,0)</f>
        <v>50900.001184/2021-92</v>
      </c>
      <c r="C290" s="13" t="str">
        <f>VLOOKUP(A290,[2]Contratos!A:C,3,0)</f>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
      <c r="D290" s="13" t="str">
        <f>VLOOKUP(A290,[2]Contratos!A:E,5,0)</f>
        <v>BANCO DO BRASIL S/A</v>
      </c>
      <c r="E290" s="14" t="str">
        <f>VLOOKUP(A290,[2]Contratos!A:F,6,0)</f>
        <v>00.000.000/0001-91</v>
      </c>
      <c r="F290" s="15" t="str">
        <f>VLOOKUP(A290,[2]Contratos!A:G,7,0)</f>
        <v>13/2022</v>
      </c>
      <c r="G290" s="15">
        <f>VLOOKUP(A290,[2]Contratos!A:H,8,0)</f>
        <v>0</v>
      </c>
      <c r="H290" s="16">
        <f>VLOOKUP(A290,[2]Contratos!A:K,11,0)</f>
        <v>44659</v>
      </c>
      <c r="I290" s="17" t="str">
        <f>VLOOKUP(A290,[2]Contratos!A:L,12,0)</f>
        <v>Lei 13.303/2016 CONTRATAÇÃO DIRETA DISPENSA DE LICITAÇÃO</v>
      </c>
      <c r="J290" s="16">
        <f>VLOOKUP(A290,[2]Contratos!A:M,13,0)</f>
        <v>45024</v>
      </c>
      <c r="K290" s="17">
        <f>VLOOKUP(A290,[2]Contratos!A:N,14,0)</f>
        <v>5000</v>
      </c>
      <c r="L290" s="17" t="str">
        <f>VLOOKUP(A290,[2]Contratos!A:O,15,0)</f>
        <v>ENCERRADO</v>
      </c>
    </row>
    <row r="291" spans="1:12" ht="117" customHeight="1" x14ac:dyDescent="0.25">
      <c r="A291" s="11">
        <v>7131</v>
      </c>
      <c r="B291" s="12" t="str">
        <f>VLOOKUP(A291,[2]Contratos!A:B,2,0)</f>
        <v>50900.001184/2021-92</v>
      </c>
      <c r="C291" s="13" t="str">
        <f>VLOOKUP(A291,[2]Contratos!A:C,3,0)</f>
        <v>UTILIZAÇÃO PELA COMPANHIA DOCAS DO CEARÁ DE SISTEMA ELETRÔNICO DE LICITAÇÕES DISPONIBILIZADO PELA CONTRATADA, DORAVANTE DENOMINADO LICITAÇÕES-E, QUE POSSIBILITA REALIZAR, POR INTERMÉDIO DA INTERNET, PROCESSOS LICITATÓRIOS ELETRÔNICOS PARA A AQUISIÇÃO DE BENS E SERVIÇOS COMUNS</v>
      </c>
      <c r="D291" s="13" t="str">
        <f>VLOOKUP(A291,[2]Contratos!A:E,5,0)</f>
        <v>BANCO DO BRASIL S/A</v>
      </c>
      <c r="E291" s="14" t="str">
        <f>VLOOKUP(A291,[2]Contratos!A:F,6,0)</f>
        <v>00.000.000/0001-91</v>
      </c>
      <c r="F291" s="15" t="str">
        <f>VLOOKUP(A291,[2]Contratos!A:G,7,0)</f>
        <v>13/2022</v>
      </c>
      <c r="G291" s="15" t="str">
        <f>VLOOKUP(A291,[2]Contratos!A:H,8,0)</f>
        <v xml:space="preserve">1º ADITIVO DE CONTRATO 13/2022
</v>
      </c>
      <c r="H291" s="16">
        <f>VLOOKUP(A291,[2]Contratos!A:K,11,0)</f>
        <v>45007</v>
      </c>
      <c r="I291" s="17" t="str">
        <f>VLOOKUP(A291,[2]Contratos!A:L,12,0)</f>
        <v>Lei 13.303/2016 CONTRATAÇÃO DIRETA DISPENSA DE LICITAÇÃO</v>
      </c>
      <c r="J291" s="16">
        <f>VLOOKUP(A291,[2]Contratos!A:M,13,0)</f>
        <v>45389</v>
      </c>
      <c r="K291" s="17">
        <f>VLOOKUP(A291,[2]Contratos!A:N,14,0)</f>
        <v>5000</v>
      </c>
      <c r="L291" s="17" t="str">
        <f>VLOOKUP(A291,[2]Contratos!A:O,15,0)</f>
        <v>ENCERRADO</v>
      </c>
    </row>
    <row r="292" spans="1:12" ht="45" x14ac:dyDescent="0.25">
      <c r="A292" s="11">
        <v>7140</v>
      </c>
      <c r="B292" s="12" t="str">
        <f>VLOOKUP(A292,[2]Contratos!A:B,2,0)</f>
        <v>50900.000231/2022-61</v>
      </c>
      <c r="C292" s="13" t="str">
        <f>VLOOKUP(A292,[2]Contratos!A:C,3,0)</f>
        <v> AQUISIÇÃO DE LICENÇA DE MÓDULO DE SOFTWARE E-SOCIAL/SST COM MANUTENÇÃO DO SISTEMA E SUPORTE</v>
      </c>
      <c r="D292" s="13" t="str">
        <f>VLOOKUP(A292,[2]Contratos!A:E,5,0)</f>
        <v>FORTES TECNOLOGIA EM SISTEMAS LTDA</v>
      </c>
      <c r="E292" s="14" t="str">
        <f>VLOOKUP(A292,[2]Contratos!A:F,6,0)</f>
        <v>63.542.443/0001-24</v>
      </c>
      <c r="F292" s="15" t="str">
        <f>VLOOKUP(A292,[2]Contratos!A:G,7,0)</f>
        <v>14/2022</v>
      </c>
      <c r="G292" s="15">
        <f>VLOOKUP(A292,[2]Contratos!A:H,8,0)</f>
        <v>0</v>
      </c>
      <c r="H292" s="16">
        <f>VLOOKUP(A292,[2]Contratos!A:K,11,0)</f>
        <v>44656</v>
      </c>
      <c r="I292" s="17" t="str">
        <f>VLOOKUP(A292,[2]Contratos!A:L,12,0)</f>
        <v>Lei 13.303/2016 CONTRATAÇÃO DIRETA DISPENSA DE LICITAÇÃO</v>
      </c>
      <c r="J292" s="16">
        <f>VLOOKUP(A292,[2]Contratos!A:M,13,0)</f>
        <v>45027</v>
      </c>
      <c r="K292" s="17">
        <f>VLOOKUP(A292,[2]Contratos!A:N,14,0)</f>
        <v>9900</v>
      </c>
      <c r="L292" s="17" t="str">
        <f>VLOOKUP(A292,[2]Contratos!A:O,15,0)</f>
        <v>ENCERRADO</v>
      </c>
    </row>
    <row r="293" spans="1:12" ht="45" x14ac:dyDescent="0.25">
      <c r="A293" s="11">
        <v>7141</v>
      </c>
      <c r="B293" s="12" t="str">
        <f>VLOOKUP(A293,[2]Contratos!A:B,2,0)</f>
        <v>50900.000231/2022-61</v>
      </c>
      <c r="C293" s="13" t="str">
        <f>VLOOKUP(A293,[2]Contratos!A:C,3,0)</f>
        <v> AQUISIÇÃO DE LICENÇA DE MÓDULO DE SOFTWARE E-SOCIAL/SST COM MANUTENÇÃO DO SISTEMA E SUPORTE</v>
      </c>
      <c r="D293" s="13" t="str">
        <f>VLOOKUP(A293,[2]Contratos!A:E,5,0)</f>
        <v>FORTES TECNOLOGIA EM SISTEMAS LTDA</v>
      </c>
      <c r="E293" s="14" t="str">
        <f>VLOOKUP(A293,[2]Contratos!A:F,6,0)</f>
        <v>63.542.443/0001-24</v>
      </c>
      <c r="F293" s="15" t="str">
        <f>VLOOKUP(A293,[2]Contratos!A:G,7,0)</f>
        <v>14/2022</v>
      </c>
      <c r="G293" s="15" t="str">
        <f>VLOOKUP(A293,[2]Contratos!A:H,8,0)</f>
        <v xml:space="preserve">1º ADITIVO DE CONTRATO 14/2022
</v>
      </c>
      <c r="H293" s="16">
        <f>VLOOKUP(A293,[2]Contratos!A:K,11,0)</f>
        <v>45015</v>
      </c>
      <c r="I293" s="17" t="str">
        <f>VLOOKUP(A293,[2]Contratos!A:L,12,0)</f>
        <v>Lei 13.303/2016 CONTRATAÇÃO DIRETA DISPENSA DE LICITAÇÃO</v>
      </c>
      <c r="J293" s="16">
        <f>VLOOKUP(A293,[2]Contratos!A:M,13,0)</f>
        <v>45393</v>
      </c>
      <c r="K293" s="17">
        <f>VLOOKUP(A293,[2]Contratos!A:N,14,0)</f>
        <v>5400</v>
      </c>
      <c r="L293" s="17" t="str">
        <f>VLOOKUP(A293,[2]Contratos!A:O,15,0)</f>
        <v>ENCERRADO</v>
      </c>
    </row>
    <row r="294" spans="1:12" ht="45" x14ac:dyDescent="0.25">
      <c r="A294" s="11">
        <v>7142</v>
      </c>
      <c r="B294" s="12" t="str">
        <f>VLOOKUP(A294,[2]Contratos!A:B,2,0)</f>
        <v>50900.000231/2022-61</v>
      </c>
      <c r="C294" s="13" t="str">
        <f>VLOOKUP(A294,[2]Contratos!A:C,3,0)</f>
        <v> AQUISIÇÃO DE LICENÇA DE MÓDULO DE SOFTWARE E-SOCIAL/SST COM MANUTENÇÃO DO SISTEMA E SUPORTE</v>
      </c>
      <c r="D294" s="13" t="str">
        <f>VLOOKUP(A294,[2]Contratos!A:E,5,0)</f>
        <v>FORTES TECNOLOGIA EM SISTEMAS LTDA</v>
      </c>
      <c r="E294" s="14" t="str">
        <f>VLOOKUP(A294,[2]Contratos!A:F,6,0)</f>
        <v>63.542.443/0001-24</v>
      </c>
      <c r="F294" s="15" t="str">
        <f>VLOOKUP(A294,[2]Contratos!A:G,7,0)</f>
        <v>14/2022</v>
      </c>
      <c r="G294" s="15" t="str">
        <f>VLOOKUP(A294,[2]Contratos!A:H,8,0)</f>
        <v xml:space="preserve">2º ADITIVO DE CONTRATO 14/2022
</v>
      </c>
      <c r="H294" s="16">
        <f>VLOOKUP(A294,[2]Contratos!A:K,11,0)</f>
        <v>45393</v>
      </c>
      <c r="I294" s="17" t="str">
        <f>VLOOKUP(A294,[2]Contratos!A:L,12,0)</f>
        <v>Lei 13.303/2016 CONTRATAÇÃO DIRETA DISPENSA DE LICITAÇÃO</v>
      </c>
      <c r="J294" s="16">
        <f>VLOOKUP(A294,[2]Contratos!A:M,13,0)</f>
        <v>45758</v>
      </c>
      <c r="K294" s="17">
        <f>VLOOKUP(A294,[2]Contratos!A:N,14,0)</f>
        <v>5400</v>
      </c>
      <c r="L294" s="17" t="str">
        <f>VLOOKUP(A294,[2]Contratos!A:O,15,0)</f>
        <v>ENCERRADO</v>
      </c>
    </row>
    <row r="295" spans="1:12" ht="45" x14ac:dyDescent="0.25">
      <c r="A295" s="11">
        <v>7143</v>
      </c>
      <c r="B295" s="12" t="str">
        <f>VLOOKUP(A295,[2]Contratos!A:B,2,0)</f>
        <v>50900.000231/2022-61</v>
      </c>
      <c r="C295" s="13" t="str">
        <f>VLOOKUP(A295,[2]Contratos!A:C,3,0)</f>
        <v> AQUISIÇÃO DE LICENÇA DE MÓDULO DE SOFTWARE E-SOCIAL/SST COM MANUTENÇÃO DO SISTEMA E SUPORTE</v>
      </c>
      <c r="D295" s="13" t="str">
        <f>VLOOKUP(A295,[2]Contratos!A:E,5,0)</f>
        <v>FORTES TECNOLOGIA EM SISTEMAS LTDA</v>
      </c>
      <c r="E295" s="14" t="str">
        <f>VLOOKUP(A295,[2]Contratos!A:F,6,0)</f>
        <v>63.542.443/0001-24</v>
      </c>
      <c r="F295" s="15" t="str">
        <f>VLOOKUP(A295,[2]Contratos!A:G,7,0)</f>
        <v>14/2022</v>
      </c>
      <c r="G295" s="15" t="str">
        <f>VLOOKUP(A295,[2]Contratos!A:H,8,0)</f>
        <v xml:space="preserve">3º ADITIVO DE CONTRATO 14/2022
</v>
      </c>
      <c r="H295" s="16">
        <f>VLOOKUP(A295,[2]Contratos!A:K,11,0)</f>
        <v>45702</v>
      </c>
      <c r="I295" s="17" t="str">
        <f>VLOOKUP(A295,[2]Contratos!A:L,12,0)</f>
        <v>Lei 13.303/2016 CONTRATAÇÃO DIRETA DISPENSA DE LICITAÇÃO</v>
      </c>
      <c r="J295" s="16">
        <f>VLOOKUP(A295,[2]Contratos!A:M,13,0)</f>
        <v>46124</v>
      </c>
      <c r="K295" s="17">
        <f>VLOOKUP(A295,[2]Contratos!A:N,14,0)</f>
        <v>5400</v>
      </c>
      <c r="L295" s="17" t="str">
        <f>VLOOKUP(A295,[2]Contratos!A:O,15,0)</f>
        <v>ENCERRADO</v>
      </c>
    </row>
    <row r="296" spans="1:12" ht="45" x14ac:dyDescent="0.25">
      <c r="A296" s="11">
        <v>7144</v>
      </c>
      <c r="B296" s="12" t="str">
        <f>VLOOKUP(A296,[2]Contratos!A:B,2,0)</f>
        <v>50900.000231/2022-61</v>
      </c>
      <c r="C296" s="13" t="str">
        <f>VLOOKUP(A296,[2]Contratos!A:C,3,0)</f>
        <v> AQUISIÇÃO DE LICENÇA DE MÓDULO DE SOFTWARE E-SOCIAL/SST COM MANUTENÇÃO DO SISTEMA E SUPORTE</v>
      </c>
      <c r="D296" s="13" t="str">
        <f>VLOOKUP(A296,[2]Contratos!A:E,5,0)</f>
        <v>FORTES TECNOLOGIA EM SISTEMAS LTDA</v>
      </c>
      <c r="E296" s="14" t="str">
        <f>VLOOKUP(A296,[2]Contratos!A:F,6,0)</f>
        <v>63.542.443/0001-24</v>
      </c>
      <c r="F296" s="15" t="str">
        <f>VLOOKUP(A296,[2]Contratos!A:G,7,0)</f>
        <v>14/2022</v>
      </c>
      <c r="G296" s="15" t="str">
        <f>VLOOKUP(A296,[2]Contratos!A:H,8,0)</f>
        <v xml:space="preserve">4º ADITIVO DE CONTRATO 14/2022
</v>
      </c>
      <c r="H296" s="16">
        <f>VLOOKUP(A296,[2]Contratos!A:K,11,0)</f>
        <v>46057</v>
      </c>
      <c r="I296" s="17" t="str">
        <f>VLOOKUP(A296,[2]Contratos!A:L,12,0)</f>
        <v>Lei 13.303/2016 CONTRATAÇÃO DIRETA DISPENSA DE LICITAÇÃO</v>
      </c>
      <c r="J296" s="16">
        <f>VLOOKUP(A296,[2]Contratos!A:M,13,0)</f>
        <v>46488</v>
      </c>
      <c r="K296" s="17">
        <f>VLOOKUP(A296,[2]Contratos!A:N,14,0)</f>
        <v>5863.44</v>
      </c>
      <c r="L296" s="17" t="str">
        <f>VLOOKUP(A296,[2]Contratos!A:O,15,0)</f>
        <v>EM EXECUÇÃO</v>
      </c>
    </row>
    <row r="297" spans="1:12" ht="45" x14ac:dyDescent="0.25">
      <c r="A297" s="11">
        <v>7150</v>
      </c>
      <c r="B297" s="12" t="str">
        <f>VLOOKUP(A297,[2]Contratos!A:B,2,0)</f>
        <v>50900.000220/2022-81</v>
      </c>
      <c r="C297" s="13" t="str">
        <f>VLOOKUP(A297,[2]Contratos!A:C,3,0)</f>
        <v>PRESTAÇÃO DE SERVIÇOS DE SUPORTE LICITATÓRIO E JURÍDICO</v>
      </c>
      <c r="D297" s="13" t="str">
        <f>VLOOKUP(A297,[2]Contratos!A:E,5,0)</f>
        <v>ZÊNITE INFORMAÇÃO E CONSULTORIA S.A</v>
      </c>
      <c r="E297" s="14" t="str">
        <f>VLOOKUP(A297,[2]Contratos!A:F,6,0)</f>
        <v>86.781.069/0001-15</v>
      </c>
      <c r="F297" s="15" t="str">
        <f>VLOOKUP(A297,[2]Contratos!A:G,7,0)</f>
        <v>15/2022</v>
      </c>
      <c r="G297" s="15">
        <f>VLOOKUP(A297,[2]Contratos!A:H,8,0)</f>
        <v>0</v>
      </c>
      <c r="H297" s="16">
        <f>VLOOKUP(A297,[2]Contratos!A:K,11,0)</f>
        <v>44663</v>
      </c>
      <c r="I297" s="17" t="str">
        <f>VLOOKUP(A297,[2]Contratos!A:L,12,0)</f>
        <v>Lei 13.303/2016 INEXIGIBILIDADE DE LICITAÇÃO</v>
      </c>
      <c r="J297" s="16">
        <f>VLOOKUP(A297,[2]Contratos!A:M,13,0)</f>
        <v>45041</v>
      </c>
      <c r="K297" s="17">
        <f>VLOOKUP(A297,[2]Contratos!A:N,14,0)</f>
        <v>21900</v>
      </c>
      <c r="L297" s="17" t="str">
        <f>VLOOKUP(A297,[2]Contratos!A:O,15,0)</f>
        <v>ENCERRADO</v>
      </c>
    </row>
    <row r="298" spans="1:12" ht="45" x14ac:dyDescent="0.25">
      <c r="A298" s="11">
        <v>7151</v>
      </c>
      <c r="B298" s="12" t="str">
        <f>VLOOKUP(A298,[2]Contratos!A:B,2,0)</f>
        <v>50900.000220/2022-81</v>
      </c>
      <c r="C298" s="13" t="str">
        <f>VLOOKUP(A298,[2]Contratos!A:C,3,0)</f>
        <v>PRESTAÇÃO DE SERVIÇOS DE SUPORTE LICITATÓRIO E JURÍDICO</v>
      </c>
      <c r="D298" s="13" t="str">
        <f>VLOOKUP(A298,[2]Contratos!A:E,5,0)</f>
        <v>ZÊNITE INFORMAÇÃO E CONSULTORIA S.A</v>
      </c>
      <c r="E298" s="14" t="str">
        <f>VLOOKUP(A298,[2]Contratos!A:F,6,0)</f>
        <v>86.781.069/0001-15</v>
      </c>
      <c r="F298" s="15" t="str">
        <f>VLOOKUP(A298,[2]Contratos!A:G,7,0)</f>
        <v>15/2022</v>
      </c>
      <c r="G298" s="15" t="str">
        <f>VLOOKUP(A298,[2]Contratos!A:H,8,0)</f>
        <v xml:space="preserve">1º ADITIVO DE CONTRATO 15/2022
</v>
      </c>
      <c r="H298" s="16">
        <f>VLOOKUP(A298,[2]Contratos!A:K,11,0)</f>
        <v>45040</v>
      </c>
      <c r="I298" s="17" t="str">
        <f>VLOOKUP(A298,[2]Contratos!A:L,12,0)</f>
        <v>Lei 13.303/2016 INEXIGIBILIDADE DE LICITAÇÃO</v>
      </c>
      <c r="J298" s="16">
        <f>VLOOKUP(A298,[2]Contratos!A:M,13,0)</f>
        <v>45407</v>
      </c>
      <c r="K298" s="17">
        <f>VLOOKUP(A298,[2]Contratos!A:N,14,0)</f>
        <v>21900</v>
      </c>
      <c r="L298" s="17" t="str">
        <f>VLOOKUP(A298,[2]Contratos!A:O,15,0)</f>
        <v>ENCERRADO</v>
      </c>
    </row>
    <row r="299" spans="1:12" ht="45" x14ac:dyDescent="0.25">
      <c r="A299" s="11">
        <v>7160</v>
      </c>
      <c r="B299" s="12" t="str">
        <f>VLOOKUP(A299,[2]Contratos!A:B,2,0)</f>
        <v>50900.000592/2020-46</v>
      </c>
      <c r="C299" s="13" t="str">
        <f>VLOOKUP(A299,[2]Contratos!A:C,3,0)</f>
        <v>AQUISIÇÃO DE DISJUNTORES E BUCHAS DE PASSAGEM PARA AS SUBESTAÇÕES ELÉTRICAS (LOTES 01 E 02), PARA A COMPANHIA DOCAS DO CEARÁ</v>
      </c>
      <c r="D299" s="13" t="str">
        <f>VLOOKUP(A299,[2]Contratos!A:E,5,0)</f>
        <v>FABIANA D. CARVALHO LTDA</v>
      </c>
      <c r="E299" s="14" t="str">
        <f>VLOOKUP(A299,[2]Contratos!A:F,6,0)</f>
        <v>35.322.200/0001-45</v>
      </c>
      <c r="F299" s="15" t="str">
        <f>VLOOKUP(A299,[2]Contratos!A:G,7,0)</f>
        <v>16/2022</v>
      </c>
      <c r="G299" s="15">
        <f>VLOOKUP(A299,[2]Contratos!A:H,8,0)</f>
        <v>0</v>
      </c>
      <c r="H299" s="16">
        <f>VLOOKUP(A299,[2]Contratos!A:K,11,0)</f>
        <v>44658</v>
      </c>
      <c r="I299" s="17" t="str">
        <f>VLOOKUP(A299,[2]Contratos!A:L,12,0)</f>
        <v xml:space="preserve">Lei nº 13.303/2016 PE 08/2022 </v>
      </c>
      <c r="J299" s="16">
        <f>VLOOKUP(A299,[2]Contratos!A:M,13,0)</f>
        <v>44725</v>
      </c>
      <c r="K299" s="17">
        <f>VLOOKUP(A299,[2]Contratos!A:N,14,0)</f>
        <v>298753.89</v>
      </c>
      <c r="L299" s="17" t="str">
        <f>VLOOKUP(A299,[2]Contratos!A:O,15,0)</f>
        <v>ENCERRADO</v>
      </c>
    </row>
    <row r="300" spans="1:12" ht="45" x14ac:dyDescent="0.25">
      <c r="A300" s="11">
        <v>7170</v>
      </c>
      <c r="B300" s="12" t="str">
        <f>VLOOKUP(A300,[2]Contratos!A:B,2,0)</f>
        <v>50900.000095/2022-18</v>
      </c>
      <c r="C300" s="13" t="str">
        <f>VLOOKUP(A300,[2]Contratos!A:C,3,0)</f>
        <v>PARTICIPAÇÃO DA CDC NO BRASIL EXPORT 2022 - FÓRUM NACIONAL DE LOGÍSTICA E INFRAESTRUTURA PORTUÁRIA</v>
      </c>
      <c r="D300" s="13" t="str">
        <f>VLOOKUP(A300,[2]Contratos!A:E,5,0)</f>
        <v>CENTRO DE ESTUDOS EM LOGÍSTICA, TRANSPORTES E COMÉRCIO EXTERIOR DO BRASIL EXPORT - C.E.B.E. LTDA</v>
      </c>
      <c r="E300" s="14" t="str">
        <f>VLOOKUP(A300,[2]Contratos!A:F,6,0)</f>
        <v>40.435.738/0001-04</v>
      </c>
      <c r="F300" s="15" t="str">
        <f>VLOOKUP(A300,[2]Contratos!A:G,7,0)</f>
        <v>17/2022</v>
      </c>
      <c r="G300" s="15">
        <f>VLOOKUP(A300,[2]Contratos!A:H,8,0)</f>
        <v>0</v>
      </c>
      <c r="H300" s="16">
        <f>VLOOKUP(A300,[2]Contratos!A:K,11,0)</f>
        <v>44663</v>
      </c>
      <c r="I300" s="17" t="str">
        <f>VLOOKUP(A300,[2]Contratos!A:L,12,0)</f>
        <v>Lei 13.303/2016 INEXIGIBILIDADE DE LICITAÇÃO</v>
      </c>
      <c r="J300" s="16">
        <f>VLOOKUP(A300,[2]Contratos!A:M,13,0)</f>
        <v>44758</v>
      </c>
      <c r="K300" s="17">
        <f>VLOOKUP(A300,[2]Contratos!A:N,14,0)</f>
        <v>62000</v>
      </c>
      <c r="L300" s="17" t="str">
        <f>VLOOKUP(A300,[2]Contratos!A:O,15,0)</f>
        <v>ENCERRADO</v>
      </c>
    </row>
    <row r="301" spans="1:12" ht="69.75" customHeight="1" x14ac:dyDescent="0.25">
      <c r="A301" s="11">
        <v>7180</v>
      </c>
      <c r="B301" s="12" t="str">
        <f>VLOOKUP(A301,[2]Contratos!A:B,2,0)</f>
        <v>50900.001112/2021-45</v>
      </c>
      <c r="C301" s="13" t="str">
        <f>VLOOKUP(A301,[2]Contratos!A:C,3,0)</f>
        <v>AQUISIÇÃO DE BATERIAS AUTOMOTIVAS, PARA A COMPANHIA DOCAS DO CEARÁ</v>
      </c>
      <c r="D301" s="13" t="str">
        <f>VLOOKUP(A301,[2]Contratos!A:E,5,0)</f>
        <v>M J B TORRES BATERIAS – ME</v>
      </c>
      <c r="E301" s="14" t="str">
        <f>VLOOKUP(A301,[2]Contratos!A:F,6,0)</f>
        <v>23.485.274/0001-13</v>
      </c>
      <c r="F301" s="15" t="str">
        <f>VLOOKUP(A301,[2]Contratos!A:G,7,0)</f>
        <v>18/2022</v>
      </c>
      <c r="G301" s="15">
        <f>VLOOKUP(A301,[2]Contratos!A:H,8,0)</f>
        <v>0</v>
      </c>
      <c r="H301" s="16">
        <f>VLOOKUP(A301,[2]Contratos!A:K,11,0)</f>
        <v>44691</v>
      </c>
      <c r="I301" s="17" t="str">
        <f>VLOOKUP(A301,[2]Contratos!A:L,12,0)</f>
        <v>Lei 13.303/2016 CONTRATAÇÃO DIRETA DISPENSA DE LICITAÇÃO</v>
      </c>
      <c r="J301" s="16">
        <f>VLOOKUP(A301,[2]Contratos!A:M,13,0)</f>
        <v>45082</v>
      </c>
      <c r="K301" s="17">
        <f>VLOOKUP(A301,[2]Contratos!A:N,14,0)</f>
        <v>4920</v>
      </c>
      <c r="L301" s="17" t="str">
        <f>VLOOKUP(A301,[2]Contratos!A:O,15,0)</f>
        <v>ENCERRADO</v>
      </c>
    </row>
    <row r="302" spans="1:12" ht="87" customHeight="1" x14ac:dyDescent="0.25">
      <c r="A302" s="11">
        <v>7190</v>
      </c>
      <c r="B302" s="12" t="str">
        <f>VLOOKUP(A302,[2]Contratos!A:B,2,0)</f>
        <v>50900.001099/2021-24</v>
      </c>
      <c r="C302" s="13" t="str">
        <f>VLOOKUP(A302,[2]Contratos!A:C,3,0)</f>
        <v>CONTRATAÇÃO DE EMPRESA PARA PRESTAÇÃO DE SERVIÇOS DE VIGILÂNCIA PATRIMONIAL, ARMADA E DESARMADA, 24HS, COM DEDICAÇÃO DE MÃO DE OBRA E FORNECIMENTO DE ITENS NECESSÁRIOS À EXECUÇÃO, PARA ATENDER ÀS NECESSIDADES DA COMPANHIA DOCAS DO CEARÁ</v>
      </c>
      <c r="D302" s="13" t="str">
        <f>VLOOKUP(A302,[2]Contratos!A:E,5,0)</f>
        <v>INTERFORT SEGURANÇA DE VALORES LTDA</v>
      </c>
      <c r="E302" s="14" t="str">
        <f>VLOOKUP(A302,[2]Contratos!A:F,6,0)</f>
        <v>04.008.185/0006-46</v>
      </c>
      <c r="F302" s="15" t="str">
        <f>VLOOKUP(A302,[2]Contratos!A:G,7,0)</f>
        <v>19/2022</v>
      </c>
      <c r="G302" s="15">
        <f>VLOOKUP(A302,[2]Contratos!A:H,8,0)</f>
        <v>0</v>
      </c>
      <c r="H302" s="16">
        <f>VLOOKUP(A302,[2]Contratos!A:K,11,0)</f>
        <v>44705</v>
      </c>
      <c r="I302" s="17" t="str">
        <f>VLOOKUP(A302,[2]Contratos!A:L,12,0)</f>
        <v xml:space="preserve">Lei nº 13.303/2016 PE 09/2022 </v>
      </c>
      <c r="J302" s="16">
        <f>VLOOKUP(A302,[2]Contratos!A:M,13,0)</f>
        <v>45085</v>
      </c>
      <c r="K302" s="17">
        <f>VLOOKUP(A302,[2]Contratos!A:N,14,0)</f>
        <v>5605484.2800000003</v>
      </c>
      <c r="L302" s="17" t="str">
        <f>VLOOKUP(A302,[2]Contratos!A:O,15,0)</f>
        <v>ENCERRADO</v>
      </c>
    </row>
    <row r="303" spans="1:12" ht="84.75" customHeight="1" x14ac:dyDescent="0.25">
      <c r="A303" s="11">
        <v>7191</v>
      </c>
      <c r="B303" s="12" t="str">
        <f>VLOOKUP(A303,[2]Contratos!A:B,2,0)</f>
        <v>50900.001099/2021-24</v>
      </c>
      <c r="C303" s="13" t="str">
        <f>VLOOKUP(A303,[2]Contratos!A:C,3,0)</f>
        <v>CONTRATAÇÃO DE EMPRESA PARA PRESTAÇÃO DE SERVIÇOS DE VIGILÂNCIA PATRIMONIAL, ARMADA E DESARMADA, 24HS, COM DEDICAÇÃO DE MÃO DE OBRA E FORNECIMENTO DE ITENS NECESSÁRIOS À EXECUÇÃO, PARA ATENDER ÀS NECESSIDADES DA COMPANHIA DOCAS DO CEARÁ</v>
      </c>
      <c r="D303" s="13" t="str">
        <f>VLOOKUP(A303,[2]Contratos!A:E,5,0)</f>
        <v>INTERFORT SEGURANÇA DE VALORES LTDA</v>
      </c>
      <c r="E303" s="14" t="str">
        <f>VLOOKUP(A303,[2]Contratos!A:F,6,0)</f>
        <v>04.008.185/0006-46</v>
      </c>
      <c r="F303" s="15" t="str">
        <f>VLOOKUP(A303,[2]Contratos!A:G,7,0)</f>
        <v>19/2022</v>
      </c>
      <c r="G303" s="15" t="str">
        <f>VLOOKUP(A303,[2]Contratos!A:H,8,0)</f>
        <v xml:space="preserve">1º ADITIVO DE CONTRATO 19/2022
</v>
      </c>
      <c r="H303" s="16">
        <f>VLOOKUP(A303,[2]Contratos!A:K,11,0)</f>
        <v>44861</v>
      </c>
      <c r="I303" s="17" t="str">
        <f>VLOOKUP(A303,[2]Contratos!A:L,12,0)</f>
        <v xml:space="preserve">Lei nº 13.303/2016 PE 09/2022 </v>
      </c>
      <c r="J303" s="16">
        <f>VLOOKUP(A303,[2]Contratos!A:M,13,0)</f>
        <v>45085</v>
      </c>
      <c r="K303" s="17">
        <f>VLOOKUP(A303,[2]Contratos!A:N,14,0)</f>
        <v>6157860.4800000004</v>
      </c>
      <c r="L303" s="17" t="str">
        <f>VLOOKUP(A303,[2]Contratos!A:O,15,0)</f>
        <v>ENCERRADO</v>
      </c>
    </row>
    <row r="304" spans="1:12" ht="84.75" customHeight="1" x14ac:dyDescent="0.25">
      <c r="A304" s="11">
        <v>7192</v>
      </c>
      <c r="B304" s="12" t="str">
        <f>VLOOKUP(A304,[2]Contratos!A:B,2,0)</f>
        <v>50900.001099/2021-24</v>
      </c>
      <c r="C304" s="13" t="str">
        <f>VLOOKUP(A304,[2]Contratos!A:C,3,0)</f>
        <v>CONTRATAÇÃO DE EMPRESA PARA PRESTAÇÃO DE SERVIÇOS DE VIGILÂNCIA PATRIMONIAL, ARMADA E DESARMADA, 24HS, COM DEDICAÇÃO DE MÃO DE OBRA E FORNECIMENTO DE ITENS NECESSÁRIOS À EXECUÇÃO, PARA ATENDER ÀS NECESSIDADES DA COMPANHIA DOCAS DO CEARÁ</v>
      </c>
      <c r="D304" s="13" t="str">
        <f>VLOOKUP(A304,[2]Contratos!A:E,5,0)</f>
        <v>INTERFORT SEGURANÇA DE VALORES LTDA</v>
      </c>
      <c r="E304" s="14" t="str">
        <f>VLOOKUP(A304,[2]Contratos!A:F,6,0)</f>
        <v>04.008.185/0006-46</v>
      </c>
      <c r="F304" s="15" t="str">
        <f>VLOOKUP(A304,[2]Contratos!A:G,7,0)</f>
        <v>19/2022</v>
      </c>
      <c r="G304" s="15" t="str">
        <f>VLOOKUP(A304,[2]Contratos!A:H,8,0)</f>
        <v xml:space="preserve">2º ADITIVO DE CONTRATO 19/2022
</v>
      </c>
      <c r="H304" s="16">
        <f>VLOOKUP(A304,[2]Contratos!A:K,11,0)</f>
        <v>44769</v>
      </c>
      <c r="I304" s="17" t="str">
        <f>VLOOKUP(A304,[2]Contratos!A:L,12,0)</f>
        <v xml:space="preserve">Lei nº 13.303/2016 PE 09/2022 </v>
      </c>
      <c r="J304" s="16">
        <f>VLOOKUP(A304,[2]Contratos!A:M,13,0)</f>
        <v>45451</v>
      </c>
      <c r="K304" s="17">
        <f>VLOOKUP(A304,[2]Contratos!A:N,14,0)</f>
        <v>6157860.4800000004</v>
      </c>
      <c r="L304" s="17" t="str">
        <f>VLOOKUP(A304,[2]Contratos!A:O,15,0)</f>
        <v>ENCERRADO</v>
      </c>
    </row>
    <row r="305" spans="1:12" ht="84.75" customHeight="1" x14ac:dyDescent="0.25">
      <c r="A305" s="11">
        <v>7193</v>
      </c>
      <c r="B305" s="12" t="str">
        <f>VLOOKUP(A305,[2]Contratos!A:B,2,0)</f>
        <v>50900.001099/2021-24</v>
      </c>
      <c r="C305" s="13" t="str">
        <f>VLOOKUP(A305,[2]Contratos!A:C,3,0)</f>
        <v>CONTRATAÇÃO DE EMPRESA PARA PRESTAÇÃO DE SERVIÇOS DE VIGILÂNCIA PATRIMONIAL, ARMADA E DESARMADA, 24HS, COM DEDICAÇÃO DE MÃO DE OBRA E FORNECIMENTO DE ITENS NECESSÁRIOS À EXECUÇÃO, PARA ATENDER ÀS NECESSIDADES DA COMPANHIA DOCAS DO CEARÁ</v>
      </c>
      <c r="D305" s="13" t="str">
        <f>VLOOKUP(A305,[2]Contratos!A:E,5,0)</f>
        <v>INTERFORT SEGURANÇA DE VALORES LTDA</v>
      </c>
      <c r="E305" s="14" t="str">
        <f>VLOOKUP(A305,[2]Contratos!A:F,6,0)</f>
        <v>04.008.185/0006-46</v>
      </c>
      <c r="F305" s="15" t="str">
        <f>VLOOKUP(A305,[2]Contratos!A:G,7,0)</f>
        <v>19/2022</v>
      </c>
      <c r="G305" s="15" t="str">
        <f>VLOOKUP(A305,[2]Contratos!A:H,8,0)</f>
        <v xml:space="preserve">3º ADITIVO DE CONTRATO 19/2022
</v>
      </c>
      <c r="H305" s="16">
        <f>VLOOKUP(A305,[2]Contratos!A:K,11,0)</f>
        <v>45371</v>
      </c>
      <c r="I305" s="17" t="str">
        <f>VLOOKUP(A305,[2]Contratos!A:L,12,0)</f>
        <v xml:space="preserve">Lei nº 13.303/2016 PE 09/2022 </v>
      </c>
      <c r="J305" s="16">
        <f>VLOOKUP(A305,[2]Contratos!A:M,13,0)</f>
        <v>45451</v>
      </c>
      <c r="K305" s="17">
        <f>VLOOKUP(A305,[2]Contratos!A:N,14,0)</f>
        <v>6556898.5199999996</v>
      </c>
      <c r="L305" s="17" t="str">
        <f>VLOOKUP(A305,[2]Contratos!A:O,15,0)</f>
        <v>ENCERRADO</v>
      </c>
    </row>
    <row r="306" spans="1:12" ht="84.75" customHeight="1" x14ac:dyDescent="0.25">
      <c r="A306" s="11">
        <v>7194</v>
      </c>
      <c r="B306" s="12" t="str">
        <f>VLOOKUP(A306,[2]Contratos!A:B,2,0)</f>
        <v>50900.001099/2021-24</v>
      </c>
      <c r="C306" s="13" t="str">
        <f>VLOOKUP(A306,[2]Contratos!A:C,3,0)</f>
        <v>CONTRATAÇÃO DE EMPRESA PARA PRESTAÇÃO DE SERVIÇOS DE VIGILÂNCIA PATRIMONIAL, ARMADA E DESARMADA, 24HS, COM DEDICAÇÃO DE MÃO DE OBRA E FORNECIMENTO DE ITENS NECESSÁRIOS À EXECUÇÃO, PARA ATENDER ÀS NECESSIDADES DA COMPANHIA DOCAS DO CEARÁ</v>
      </c>
      <c r="D306" s="13" t="str">
        <f>VLOOKUP(A306,[2]Contratos!A:E,5,0)</f>
        <v>INTERFORT SEGURANÇA DE VALORES LTDA</v>
      </c>
      <c r="E306" s="14" t="str">
        <f>VLOOKUP(A306,[2]Contratos!A:F,6,0)</f>
        <v>04.008.185/0006-46</v>
      </c>
      <c r="F306" s="15" t="str">
        <f>VLOOKUP(A306,[2]Contratos!A:G,7,0)</f>
        <v>19/2022</v>
      </c>
      <c r="G306" s="15" t="str">
        <f>VLOOKUP(A306,[2]Contratos!A:H,8,0)</f>
        <v xml:space="preserve">4º ADITIVO DE CONTRATO 19/2022
</v>
      </c>
      <c r="H306" s="16">
        <f>VLOOKUP(A306,[2]Contratos!A:K,11,0)</f>
        <v>45474</v>
      </c>
      <c r="I306" s="17" t="str">
        <f>VLOOKUP(A306,[2]Contratos!A:L,12,0)</f>
        <v xml:space="preserve">Lei nº 13.303/2016 PE 09/2022 </v>
      </c>
      <c r="J306" s="16">
        <f>VLOOKUP(A306,[2]Contratos!A:M,13,0)</f>
        <v>45563</v>
      </c>
      <c r="K306" s="17">
        <f>VLOOKUP(A306,[2]Contratos!A:N,14,0)</f>
        <v>1639224.63</v>
      </c>
      <c r="L306" s="17" t="str">
        <f>VLOOKUP(A306,[2]Contratos!A:O,15,0)</f>
        <v>ENCERRADO</v>
      </c>
    </row>
    <row r="307" spans="1:12" ht="84.75" customHeight="1" x14ac:dyDescent="0.25">
      <c r="A307" s="11">
        <v>7195</v>
      </c>
      <c r="B307" s="12" t="str">
        <f>VLOOKUP(A307,[2]Contratos!A:B,2,0)</f>
        <v>50900.001099/2021-24</v>
      </c>
      <c r="C307" s="13" t="str">
        <f>VLOOKUP(A307,[2]Contratos!A:C,3,0)</f>
        <v>CONTRATAÇÃO DE EMPRESA PARA PRESTAÇÃO DE SERVIÇOS DE VIGILÂNCIA PATRIMONIAL, ARMADA E DESARMADA, 24HS, COM DEDICAÇÃO DE MÃO DE OBRA E FORNECIMENTO DE ITENS NECESSÁRIOS À EXECUÇÃO, PARA ATENDER ÀS NECESSIDADES DA COMPANHIA DOCAS DO CEARÁ</v>
      </c>
      <c r="D307" s="13" t="str">
        <f>VLOOKUP(A307,[2]Contratos!A:E,5,0)</f>
        <v>INTERFORT SEGURANÇA DE VALORES LTDA</v>
      </c>
      <c r="E307" s="14" t="str">
        <f>VLOOKUP(A307,[2]Contratos!A:F,6,0)</f>
        <v>04.008.185/0006-46</v>
      </c>
      <c r="F307" s="15" t="str">
        <f>VLOOKUP(A307,[2]Contratos!A:G,7,0)</f>
        <v>19/2022</v>
      </c>
      <c r="G307" s="15" t="str">
        <f>VLOOKUP(A307,[2]Contratos!A:H,8,0)</f>
        <v xml:space="preserve">5º ADITIVO DE CONTRATO 19/2022
</v>
      </c>
      <c r="H307" s="16">
        <f>VLOOKUP(A307,[2]Contratos!A:K,11,0)</f>
        <v>45562</v>
      </c>
      <c r="I307" s="17" t="str">
        <f>VLOOKUP(A307,[2]Contratos!A:L,12,0)</f>
        <v xml:space="preserve">Lei nº 13.303/2016 PE 09/2022 </v>
      </c>
      <c r="J307" s="16">
        <f>VLOOKUP(A307,[2]Contratos!A:M,13,0)</f>
        <v>45653</v>
      </c>
      <c r="K307" s="17">
        <f>VLOOKUP(A307,[2]Contratos!A:N,14,0)</f>
        <v>1712770.53</v>
      </c>
      <c r="L307" s="17" t="str">
        <f>VLOOKUP(A307,[2]Contratos!A:O,15,0)</f>
        <v>ENCERRADO</v>
      </c>
    </row>
    <row r="308" spans="1:12" ht="69.75" customHeight="1" x14ac:dyDescent="0.25">
      <c r="A308" s="11">
        <v>7200</v>
      </c>
      <c r="B308" s="12" t="str">
        <f>VLOOKUP(A308,[2]Contratos!A:B,2,0)</f>
        <v>50900.000109/2022-95</v>
      </c>
      <c r="C308" s="13" t="str">
        <f>VLOOKUP(A308,[2]Contratos!A:C,3,0)</f>
        <v>CONTRATAÇÃO DE COBERTURA DE PLANO FUNERÁRIO PARA OS EMPREGADOS E COMISSIONADOS DA CDC</v>
      </c>
      <c r="D308" s="13" t="str">
        <f>VLOOKUP(A308,[2]Contratos!A:E,5,0)</f>
        <v>UNION ASSISTÊNCIA FUNERAL LTDA</v>
      </c>
      <c r="E308" s="14" t="str">
        <f>VLOOKUP(A308,[2]Contratos!A:F,6,0)</f>
        <v>27.719.287-0001-60</v>
      </c>
      <c r="F308" s="15" t="str">
        <f>VLOOKUP(A308,[2]Contratos!A:G,7,0)</f>
        <v>20/2022</v>
      </c>
      <c r="G308" s="15">
        <f>VLOOKUP(A308,[2]Contratos!A:H,8,0)</f>
        <v>0</v>
      </c>
      <c r="H308" s="16">
        <f>VLOOKUP(A308,[2]Contratos!A:K,11,0)</f>
        <v>44706</v>
      </c>
      <c r="I308" s="17" t="str">
        <f>VLOOKUP(A308,[2]Contratos!A:L,12,0)</f>
        <v>Lei 13.303/2016 CONTRATAÇÃO DIRETA DISPENSA DE LICITAÇÃO</v>
      </c>
      <c r="J308" s="16">
        <f>VLOOKUP(A308,[2]Contratos!A:M,13,0)</f>
        <v>45076</v>
      </c>
      <c r="K308" s="17">
        <f>VLOOKUP(A308,[2]Contratos!A:N,14,0)</f>
        <v>10956</v>
      </c>
      <c r="L308" s="17" t="str">
        <f>VLOOKUP(A308,[2]Contratos!A:O,15,0)</f>
        <v>ENCERRADO</v>
      </c>
    </row>
    <row r="309" spans="1:12" ht="69.75" customHeight="1" x14ac:dyDescent="0.25">
      <c r="A309" s="11">
        <v>7201</v>
      </c>
      <c r="B309" s="12" t="str">
        <f>VLOOKUP(A309,[2]Contratos!A:B,2,0)</f>
        <v>50900.000109/2022-95</v>
      </c>
      <c r="C309" s="13" t="str">
        <f>VLOOKUP(A309,[2]Contratos!A:C,3,0)</f>
        <v>CONTRATAÇÃO DE COBERTURA DE PLANO FUNERÁRIO PARA OS EMPREGADOS E COMISSIONADOS DA CDC</v>
      </c>
      <c r="D309" s="13" t="str">
        <f>VLOOKUP(A309,[2]Contratos!A:E,5,0)</f>
        <v>UNION ASSISTÊNCIA FUNERAL LTDA</v>
      </c>
      <c r="E309" s="14" t="str">
        <f>VLOOKUP(A309,[2]Contratos!A:F,6,0)</f>
        <v>27.719.287-0001-60</v>
      </c>
      <c r="F309" s="15" t="str">
        <f>VLOOKUP(A309,[2]Contratos!A:G,7,0)</f>
        <v>20/2022</v>
      </c>
      <c r="G309" s="15" t="str">
        <f>VLOOKUP(A309,[2]Contratos!A:H,8,0)</f>
        <v xml:space="preserve">1º ADITIVO DE CONTRATO 20/2022
</v>
      </c>
      <c r="H309" s="16">
        <f>VLOOKUP(A309,[2]Contratos!A:K,11,0)</f>
        <v>44999</v>
      </c>
      <c r="I309" s="17" t="str">
        <f>VLOOKUP(A309,[2]Contratos!A:L,12,0)</f>
        <v>Lei 13.303/2016 CONTRATAÇÃO DIRETA DISPENSA DE LICITAÇÃO</v>
      </c>
      <c r="J309" s="16">
        <f>VLOOKUP(A309,[2]Contratos!A:M,13,0)</f>
        <v>45442</v>
      </c>
      <c r="K309" s="17">
        <f>VLOOKUP(A309,[2]Contratos!A:N,14,0)</f>
        <v>10956</v>
      </c>
      <c r="L309" s="17" t="str">
        <f>VLOOKUP(A309,[2]Contratos!A:O,15,0)</f>
        <v>ENCERRADO</v>
      </c>
    </row>
    <row r="310" spans="1:12" ht="69.75" customHeight="1" x14ac:dyDescent="0.25">
      <c r="A310" s="11">
        <v>7202</v>
      </c>
      <c r="B310" s="12" t="str">
        <f>VLOOKUP(A310,[2]Contratos!A:B,2,0)</f>
        <v>50900.000109/2022-95</v>
      </c>
      <c r="C310" s="13" t="str">
        <f>VLOOKUP(A310,[2]Contratos!A:C,3,0)</f>
        <v>CONTRATAÇÃO DE COBERTURA DE PLANO FUNERÁRIO PARA OS EMPREGADOS E COMISSIONADOS DA CDC</v>
      </c>
      <c r="D310" s="13" t="str">
        <f>VLOOKUP(A310,[2]Contratos!A:E,5,0)</f>
        <v>UNION ASSISTÊNCIA FUNERAL LTDA</v>
      </c>
      <c r="E310" s="14" t="str">
        <f>VLOOKUP(A310,[2]Contratos!A:F,6,0)</f>
        <v>27.719.287-0001-60</v>
      </c>
      <c r="F310" s="15" t="str">
        <f>VLOOKUP(A310,[2]Contratos!A:G,7,0)</f>
        <v>20/2022</v>
      </c>
      <c r="G310" s="15" t="str">
        <f>VLOOKUP(A310,[2]Contratos!A:H,8,0)</f>
        <v xml:space="preserve">2º ADITIVO DE CONTRATO 20/2022
</v>
      </c>
      <c r="H310" s="16">
        <f>VLOOKUP(A310,[2]Contratos!A:K,11,0)</f>
        <v>45188</v>
      </c>
      <c r="I310" s="17" t="str">
        <f>VLOOKUP(A310,[2]Contratos!A:L,12,0)</f>
        <v>Lei 13.303/2016 CONTRATAÇÃO DIRETA DISPENSA DE LICITAÇÃO</v>
      </c>
      <c r="J310" s="16">
        <f>VLOOKUP(A310,[2]Contratos!A:M,13,0)</f>
        <v>45442</v>
      </c>
      <c r="K310" s="17">
        <f>VLOOKUP(A310,[2]Contratos!A:N,14,0)</f>
        <v>10956</v>
      </c>
      <c r="L310" s="17" t="str">
        <f>VLOOKUP(A310,[2]Contratos!A:O,15,0)</f>
        <v>ENCERRADO</v>
      </c>
    </row>
    <row r="311" spans="1:12" ht="69.75" customHeight="1" x14ac:dyDescent="0.25">
      <c r="A311" s="11">
        <v>7203</v>
      </c>
      <c r="B311" s="12" t="str">
        <f>VLOOKUP(A311,[2]Contratos!A:B,2,0)</f>
        <v>50900.000109/2022-95</v>
      </c>
      <c r="C311" s="13" t="str">
        <f>VLOOKUP(A311,[2]Contratos!A:C,3,0)</f>
        <v>CONTRATAÇÃO DE COBERTURA DE PLANO FUNERÁRIO PARA OS EMPREGADOS E COMISSIONADOS DA CDC</v>
      </c>
      <c r="D311" s="13" t="str">
        <f>VLOOKUP(A311,[2]Contratos!A:E,5,0)</f>
        <v>UNION ASSISTÊNCIA FUNERAL LTDA</v>
      </c>
      <c r="E311" s="14" t="str">
        <f>VLOOKUP(A311,[2]Contratos!A:F,6,0)</f>
        <v>27.719.287-0001-60</v>
      </c>
      <c r="F311" s="15" t="str">
        <f>VLOOKUP(A311,[2]Contratos!A:G,7,0)</f>
        <v>20/2022</v>
      </c>
      <c r="G311" s="15" t="str">
        <f>VLOOKUP(A311,[2]Contratos!A:H,8,0)</f>
        <v xml:space="preserve">3º ADITIVO DE CONTRATO 20/2022
</v>
      </c>
      <c r="H311" s="16">
        <f>VLOOKUP(A311,[2]Contratos!A:K,11,0)</f>
        <v>45441</v>
      </c>
      <c r="I311" s="17" t="str">
        <f>VLOOKUP(A311,[2]Contratos!A:L,12,0)</f>
        <v>Lei 13.303/2016 CONTRATAÇÃO DIRETA DISPENSA DE LICITAÇÃO</v>
      </c>
      <c r="J311" s="16">
        <f>VLOOKUP(A311,[2]Contratos!A:M,13,0)</f>
        <v>45807</v>
      </c>
      <c r="K311" s="17">
        <f>VLOOKUP(A311,[2]Contratos!A:N,14,0)</f>
        <v>10956</v>
      </c>
      <c r="L311" s="17" t="str">
        <f>VLOOKUP(A311,[2]Contratos!A:O,15,0)</f>
        <v>ENCERRADO</v>
      </c>
    </row>
    <row r="312" spans="1:12" ht="69.75" customHeight="1" x14ac:dyDescent="0.25">
      <c r="A312" s="11">
        <v>7204</v>
      </c>
      <c r="B312" s="12" t="str">
        <f>VLOOKUP(A312,[2]Contratos!A:B,2,0)</f>
        <v>50900.000109/2022-95</v>
      </c>
      <c r="C312" s="13" t="str">
        <f>VLOOKUP(A312,[2]Contratos!A:C,3,0)</f>
        <v>CONTRATAÇÃO DE COBERTURA DE PLANO FUNERÁRIO PARA OS EMPREGADOS E COMISSIONADOS DA CDC</v>
      </c>
      <c r="D312" s="13" t="str">
        <f>VLOOKUP(A312,[2]Contratos!A:E,5,0)</f>
        <v>UNION ASSISTÊNCIA FUNERAL LTDA</v>
      </c>
      <c r="E312" s="14" t="str">
        <f>VLOOKUP(A312,[2]Contratos!A:F,6,0)</f>
        <v>27.719.287-0001-60</v>
      </c>
      <c r="F312" s="15" t="str">
        <f>VLOOKUP(A312,[2]Contratos!A:G,7,0)</f>
        <v>20/2022</v>
      </c>
      <c r="G312" s="15" t="str">
        <f>VLOOKUP(A312,[2]Contratos!A:H,8,0)</f>
        <v xml:space="preserve">4º ADITIVO DE CONTRATO 20/2022
</v>
      </c>
      <c r="H312" s="16">
        <f>VLOOKUP(A312,[2]Contratos!A:K,11,0)</f>
        <v>45805</v>
      </c>
      <c r="I312" s="17" t="str">
        <f>VLOOKUP(A312,[2]Contratos!A:L,12,0)</f>
        <v>Lei 13.303/2016 CONTRATAÇÃO DIRETA DISPENSA DE LICITAÇÃO</v>
      </c>
      <c r="J312" s="16">
        <f>VLOOKUP(A312,[2]Contratos!A:M,13,0)</f>
        <v>46172</v>
      </c>
      <c r="K312" s="17">
        <f>VLOOKUP(A312,[2]Contratos!A:N,14,0)</f>
        <v>11832.48</v>
      </c>
      <c r="L312" s="17" t="str">
        <f>VLOOKUP(A312,[2]Contratos!A:O,15,0)</f>
        <v>EM EXECUÇÃO</v>
      </c>
    </row>
    <row r="313" spans="1:12" ht="69.75" customHeight="1" x14ac:dyDescent="0.25">
      <c r="A313" s="11">
        <v>7205</v>
      </c>
      <c r="B313" s="12" t="str">
        <f>VLOOKUP(A313,[2]Contratos!A:B,2,0)</f>
        <v>50900.000109/2022-95</v>
      </c>
      <c r="C313" s="13" t="str">
        <f>VLOOKUP(A313,[2]Contratos!A:C,3,0)</f>
        <v>CONTRATAÇÃO DE COBERTURA DE PLANO FUNERÁRIO PARA OS EMPREGADOS E COMISSIONADOS DA CDC</v>
      </c>
      <c r="D313" s="13" t="str">
        <f>VLOOKUP(A313,[2]Contratos!A:E,5,0)</f>
        <v>UNION ASSISTÊNCIA FUNERAL LTDA</v>
      </c>
      <c r="E313" s="14" t="str">
        <f>VLOOKUP(A313,[2]Contratos!A:F,6,0)</f>
        <v>27.719.287-0001-60</v>
      </c>
      <c r="F313" s="15" t="str">
        <f>VLOOKUP(A313,[2]Contratos!A:G,7,0)</f>
        <v>20/2022</v>
      </c>
      <c r="G313" s="15" t="str">
        <f>VLOOKUP(A313,[2]Contratos!A:H,8,0)</f>
        <v xml:space="preserve">5º ADITIVO DE CONTRATO 20/2022
</v>
      </c>
      <c r="H313" s="16">
        <f>VLOOKUP(A313,[2]Contratos!A:K,11,0)</f>
        <v>46134</v>
      </c>
      <c r="I313" s="17" t="str">
        <f>VLOOKUP(A313,[2]Contratos!A:L,12,0)</f>
        <v>Lei 13.303/2016 CONTRATAÇÃO DIRETA DISPENSA DE LICITAÇÃO</v>
      </c>
      <c r="J313" s="16">
        <f>VLOOKUP(A313,[2]Contratos!A:M,13,0)</f>
        <v>46537</v>
      </c>
      <c r="K313" s="17">
        <f>VLOOKUP(A313,[2]Contratos!A:N,14,0)</f>
        <v>12489.84</v>
      </c>
      <c r="L313" s="17" t="str">
        <f>VLOOKUP(A313,[2]Contratos!A:O,15,0)</f>
        <v>EM EXECUÇÃO</v>
      </c>
    </row>
    <row r="314" spans="1:12" ht="69.75" customHeight="1" x14ac:dyDescent="0.25">
      <c r="A314" s="11">
        <v>7210</v>
      </c>
      <c r="B314" s="12" t="str">
        <f>VLOOKUP(A314,[2]Contratos!A:B,2,0)</f>
        <v>50900.000161/2022-41</v>
      </c>
      <c r="C314" s="13" t="str">
        <f>VLOOKUP(A314,[2]Contratos!A:C,3,0)</f>
        <v>CONTRATAÇÃO DO SERVIÇO DE REVITALIZAÇÃO DE SOLUÇÃO DE STORAGE, INCLUINDO FORNECIMENTO DE PEÇAS, REVITALIZAÇÃO DE SOLUÇÃO DE BACKUP E TREINAMENTO PARA A COMPANHIA DOCAS DO CEARÁ</v>
      </c>
      <c r="D314" s="13" t="str">
        <f>VLOOKUP(A314,[2]Contratos!A:E,5,0)</f>
        <v>HARDLINK INFORMÁTICA E SISTEMAS LTDA</v>
      </c>
      <c r="E314" s="14" t="str">
        <f>VLOOKUP(A314,[2]Contratos!A:F,6,0)</f>
        <v>04.958.321/0001-54</v>
      </c>
      <c r="F314" s="15" t="str">
        <f>VLOOKUP(A314,[2]Contratos!A:G,7,0)</f>
        <v>21/2022</v>
      </c>
      <c r="G314" s="15">
        <f>VLOOKUP(A314,[2]Contratos!A:H,8,0)</f>
        <v>0</v>
      </c>
      <c r="H314" s="16" t="str">
        <f>VLOOKUP(A314,[2]Contratos!A:K,11,0)</f>
        <v>20/052022</v>
      </c>
      <c r="I314" s="17" t="str">
        <f>VLOOKUP(A314,[2]Contratos!A:L,12,0)</f>
        <v>Lei 13.303/2016 CONTRATAÇÃO DIRETA DISPENSA DE LICITAÇÃO</v>
      </c>
      <c r="J314" s="16">
        <f>VLOOKUP(A314,[2]Contratos!A:M,13,0)</f>
        <v>44885</v>
      </c>
      <c r="K314" s="17">
        <f>VLOOKUP(A314,[2]Contratos!A:N,14,0)</f>
        <v>39648.080000000002</v>
      </c>
      <c r="L314" s="17" t="str">
        <f>VLOOKUP(A314,[2]Contratos!A:O,15,0)</f>
        <v>ENCERRADO</v>
      </c>
    </row>
    <row r="315" spans="1:12" ht="69.75" customHeight="1" x14ac:dyDescent="0.25">
      <c r="A315" s="11">
        <v>7220</v>
      </c>
      <c r="B315" s="12" t="str">
        <f>VLOOKUP(A315,[2]Contratos!A:B,2,0)</f>
        <v>50900.000472/2022-19</v>
      </c>
      <c r="C315" s="13" t="str">
        <f>VLOOKUP(A315,[2]Contratos!A:C,3,0)</f>
        <v>CONTRATAÇÃO DE SERVIÇO TELEFÔNICO FIXO COMUTADO – STFC E DE SERVIÇO MÓVEL PESSOAL - SMP COM TRANSMISSÃO DE DADOS A SER EXECUTADO DE FORMA CONTÍNUA</v>
      </c>
      <c r="D315" s="13" t="str">
        <f>VLOOKUP(A315,[2]Contratos!A:E,5,0)</f>
        <v>CLARO S.A</v>
      </c>
      <c r="E315" s="14" t="str">
        <f>VLOOKUP(A315,[2]Contratos!A:F,6,0)</f>
        <v>40.432.544/0001-47</v>
      </c>
      <c r="F315" s="15" t="str">
        <f>VLOOKUP(A315,[2]Contratos!A:G,7,0)</f>
        <v>22/2022</v>
      </c>
      <c r="G315" s="15">
        <f>VLOOKUP(A315,[2]Contratos!A:H,8,0)</f>
        <v>0</v>
      </c>
      <c r="H315" s="16">
        <f>VLOOKUP(A315,[2]Contratos!A:K,11,0)</f>
        <v>44719</v>
      </c>
      <c r="I315" s="17" t="str">
        <f>VLOOKUP(A315,[2]Contratos!A:L,12,0)</f>
        <v>Lei 13.303/2016 CONTRATAÇÃO DIRETA DISPENSA DE LICITAÇÃO</v>
      </c>
      <c r="J315" s="16">
        <f>VLOOKUP(A315,[2]Contratos!A:M,13,0)</f>
        <v>45096</v>
      </c>
      <c r="K315" s="17">
        <f>VLOOKUP(A315,[2]Contratos!A:N,14,0)</f>
        <v>9636</v>
      </c>
      <c r="L315" s="17" t="str">
        <f>VLOOKUP(A315,[2]Contratos!A:O,15,0)</f>
        <v>ENCERRADO</v>
      </c>
    </row>
    <row r="316" spans="1:12" ht="69.75" customHeight="1" x14ac:dyDescent="0.25">
      <c r="A316" s="11">
        <v>7230</v>
      </c>
      <c r="B316" s="12" t="str">
        <f>VLOOKUP(A316,[2]Contratos!A:B,2,0)</f>
        <v>50900.000411/2021-62</v>
      </c>
      <c r="C316" s="13" t="str">
        <f>VLOOKUP(A316,[2]Contratos!A:C,3,0)</f>
        <v>CONTRATAÇÃO DE EMPRESA PARA PRESTAÇÃO DE SERVIÇOS PARA ADEQUAÇÃO DO SISTEMA DE COMBATE A INCÊNDIO DO PORTO DE FORTALEZA</v>
      </c>
      <c r="D316" s="13" t="str">
        <f>VLOOKUP(A316,[2]Contratos!A:E,5,0)</f>
        <v>CONSDUCTO ENGENHARIA LTDA</v>
      </c>
      <c r="E316" s="14" t="str">
        <f>VLOOKUP(A316,[2]Contratos!A:F,6,0)</f>
        <v>08.728.600/0001-82</v>
      </c>
      <c r="F316" s="15" t="str">
        <f>VLOOKUP(A316,[2]Contratos!A:G,7,0)</f>
        <v>23/2022</v>
      </c>
      <c r="G316" s="15">
        <f>VLOOKUP(A316,[2]Contratos!A:H,8,0)</f>
        <v>0</v>
      </c>
      <c r="H316" s="16">
        <f>VLOOKUP(A316,[2]Contratos!A:K,11,0)</f>
        <v>44720</v>
      </c>
      <c r="I316" s="17" t="str">
        <f>VLOOKUP(A316,[2]Contratos!A:L,12,0)</f>
        <v>Lei 13.303/2016 CONTRATAÇÃO DIRETA DISPENSA DE LICITAÇÃO</v>
      </c>
      <c r="J316" s="16">
        <f>VLOOKUP(A316,[2]Contratos!A:M,13,0)</f>
        <v>44876</v>
      </c>
      <c r="K316" s="17">
        <f>VLOOKUP(A316,[2]Contratos!A:N,14,0)</f>
        <v>1202708.5</v>
      </c>
      <c r="L316" s="17" t="str">
        <f>VLOOKUP(A316,[2]Contratos!A:O,15,0)</f>
        <v>ENCERRADO</v>
      </c>
    </row>
    <row r="317" spans="1:12" ht="69.75" customHeight="1" x14ac:dyDescent="0.25">
      <c r="A317" s="11">
        <v>7231</v>
      </c>
      <c r="B317" s="12" t="str">
        <f>VLOOKUP(A317,[2]Contratos!A:B,2,0)</f>
        <v>50900.000411/2021-62</v>
      </c>
      <c r="C317" s="13" t="str">
        <f>VLOOKUP(A317,[2]Contratos!A:C,3,0)</f>
        <v>CONTRATAÇÃO DE EMPRESA PARA PRESTAÇÃO DE SERVIÇOS PARA ADEQUAÇÃO DO SISTEMA DE COMBATE A INCÊNDIO DO PORTO DE FORTALEZA</v>
      </c>
      <c r="D317" s="13" t="str">
        <f>VLOOKUP(A317,[2]Contratos!A:E,5,0)</f>
        <v>CONSDUCTO ENGENHARIA LTDA</v>
      </c>
      <c r="E317" s="14" t="str">
        <f>VLOOKUP(A317,[2]Contratos!A:F,6,0)</f>
        <v>08.728.600/0001-82</v>
      </c>
      <c r="F317" s="15" t="str">
        <f>VLOOKUP(A317,[2]Contratos!A:G,7,0)</f>
        <v>23/2022</v>
      </c>
      <c r="G317" s="15" t="str">
        <f>VLOOKUP(A317,[2]Contratos!A:H,8,0)</f>
        <v xml:space="preserve">1º ADITIVO DE CONTRATO 23/2022
</v>
      </c>
      <c r="H317" s="16">
        <f>VLOOKUP(A317,[2]Contratos!A:K,11,0)</f>
        <v>44876</v>
      </c>
      <c r="I317" s="17" t="str">
        <f>VLOOKUP(A317,[2]Contratos!A:L,12,0)</f>
        <v>Lei 13.303/2016 CONTRATAÇÃO DIRETA DISPENSA DE LICITAÇÃO</v>
      </c>
      <c r="J317" s="16">
        <f>VLOOKUP(A317,[2]Contratos!A:M,13,0)</f>
        <v>44936</v>
      </c>
      <c r="K317" s="17">
        <f>VLOOKUP(A317,[2]Contratos!A:N,14,0)</f>
        <v>1275781.06</v>
      </c>
      <c r="L317" s="17" t="str">
        <f>VLOOKUP(A317,[2]Contratos!A:O,15,0)</f>
        <v>ENCERRADO</v>
      </c>
    </row>
    <row r="318" spans="1:12" ht="69.75" customHeight="1" x14ac:dyDescent="0.25">
      <c r="A318" s="11">
        <v>7232</v>
      </c>
      <c r="B318" s="12" t="str">
        <f>VLOOKUP(A318,[2]Contratos!A:B,2,0)</f>
        <v>50900.000411/2021-62</v>
      </c>
      <c r="C318" s="13" t="str">
        <f>VLOOKUP(A318,[2]Contratos!A:C,3,0)</f>
        <v>CONTRATAÇÃO DE EMPRESA PARA PRESTAÇÃO DE SERVIÇOS PARA ADEQUAÇÃO DO SISTEMA DE COMBATE A INCÊNDIO DO PORTO DE FORTALEZA</v>
      </c>
      <c r="D318" s="13" t="str">
        <f>VLOOKUP(A318,[2]Contratos!A:E,5,0)</f>
        <v>CONSDUCTO ENGENHARIA LTDA</v>
      </c>
      <c r="E318" s="14" t="str">
        <f>VLOOKUP(A318,[2]Contratos!A:F,6,0)</f>
        <v>08.728.600/0001-82</v>
      </c>
      <c r="F318" s="15" t="str">
        <f>VLOOKUP(A318,[2]Contratos!A:G,7,0)</f>
        <v>23/2022</v>
      </c>
      <c r="G318" s="15" t="str">
        <f>VLOOKUP(A318,[2]Contratos!A:H,8,0)</f>
        <v xml:space="preserve">2º ADITIVO DE CONTRATO 23/2022
</v>
      </c>
      <c r="H318" s="16">
        <f>VLOOKUP(A318,[2]Contratos!A:K,11,0)</f>
        <v>44903</v>
      </c>
      <c r="I318" s="17" t="str">
        <f>VLOOKUP(A318,[2]Contratos!A:L,12,0)</f>
        <v>Lei 13.303/2016 CONTRATAÇÃO DIRETA DISPENSA DE LICITAÇÃO</v>
      </c>
      <c r="J318" s="16">
        <f>VLOOKUP(A318,[2]Contratos!A:M,13,0)</f>
        <v>45026</v>
      </c>
      <c r="K318" s="17">
        <f>VLOOKUP(A318,[2]Contratos!A:N,14,0)</f>
        <v>1275781.06</v>
      </c>
      <c r="L318" s="17" t="str">
        <f>VLOOKUP(A318,[2]Contratos!A:O,15,0)</f>
        <v>ENCERRADO</v>
      </c>
    </row>
    <row r="319" spans="1:12" ht="69.75" customHeight="1" x14ac:dyDescent="0.25">
      <c r="A319" s="11">
        <v>7233</v>
      </c>
      <c r="B319" s="12" t="str">
        <f>VLOOKUP(A319,[2]Contratos!A:B,2,0)</f>
        <v>50900.000411/2021-62</v>
      </c>
      <c r="C319" s="13" t="str">
        <f>VLOOKUP(A319,[2]Contratos!A:C,3,0)</f>
        <v>CONTRATAÇÃO DE EMPRESA PARA PRESTAÇÃO DE SERVIÇOS PARA ADEQUAÇÃO DO SISTEMA DE COMBATE A INCÊNDIO DO PORTO DE FORTALEZA</v>
      </c>
      <c r="D319" s="13" t="str">
        <f>VLOOKUP(A319,[2]Contratos!A:E,5,0)</f>
        <v>CONSDUCTO ENGENHARIA LTDA</v>
      </c>
      <c r="E319" s="14" t="str">
        <f>VLOOKUP(A319,[2]Contratos!A:F,6,0)</f>
        <v>08.728.600/0001-82</v>
      </c>
      <c r="F319" s="15" t="str">
        <f>VLOOKUP(A319,[2]Contratos!A:G,7,0)</f>
        <v>23/2022</v>
      </c>
      <c r="G319" s="15" t="str">
        <f>VLOOKUP(A319,[2]Contratos!A:H,8,0)</f>
        <v xml:space="preserve">3º ADITIVO DE CONTRATO 23/2022
</v>
      </c>
      <c r="H319" s="16">
        <f>VLOOKUP(A319,[2]Contratos!A:K,11,0)</f>
        <v>44988</v>
      </c>
      <c r="I319" s="17" t="str">
        <f>VLOOKUP(A319,[2]Contratos!A:L,12,0)</f>
        <v>Lei 13.303/2016 CONTRATAÇÃO DIRETA DISPENSA DE LICITAÇÃO</v>
      </c>
      <c r="J319" s="16">
        <f>VLOOKUP(A319,[2]Contratos!A:M,13,0)</f>
        <v>45116</v>
      </c>
      <c r="K319" s="17">
        <f>VLOOKUP(A319,[2]Contratos!A:N,14,0)</f>
        <v>1275781.06</v>
      </c>
      <c r="L319" s="17" t="str">
        <f>VLOOKUP(A319,[2]Contratos!A:O,15,0)</f>
        <v>ENCERRADO</v>
      </c>
    </row>
    <row r="320" spans="1:12" ht="69.75" customHeight="1" x14ac:dyDescent="0.25">
      <c r="A320" s="11">
        <v>7240</v>
      </c>
      <c r="B320" s="12" t="str">
        <f>VLOOKUP(A320,[2]Contratos!A:B,2,0)</f>
        <v>50900.000405/2022-96</v>
      </c>
      <c r="C320" s="13" t="str">
        <f>VLOOKUP(A320,[2]Contratos!A:C,3,0)</f>
        <v>PRESTAÇÃO DE SERVIÇO DE INSTALAÇÃO DE GRADIL TIPO NYLOFOR E PORTÕES METÁLICOS, INCLUINDO SEU FORNECIMENTO E PEÇAS NECESSÁRIAS</v>
      </c>
      <c r="D320" s="13" t="str">
        <f>VLOOKUP(A320,[2]Contratos!A:E,5,0)</f>
        <v>FORZA ILUMINAÇÃO E CONSTRUÇÃO LTDA</v>
      </c>
      <c r="E320" s="14" t="str">
        <f>VLOOKUP(A320,[2]Contratos!A:F,6,0)</f>
        <v>43.006.565/0001-99</v>
      </c>
      <c r="F320" s="15" t="str">
        <f>VLOOKUP(A320,[2]Contratos!A:G,7,0)</f>
        <v>24/2022</v>
      </c>
      <c r="G320" s="15">
        <f>VLOOKUP(A320,[2]Contratos!A:H,8,0)</f>
        <v>0</v>
      </c>
      <c r="H320" s="16">
        <f>VLOOKUP(A320,[2]Contratos!A:K,11,0)</f>
        <v>44750</v>
      </c>
      <c r="I320" s="17" t="str">
        <f>VLOOKUP(A320,[2]Contratos!A:L,12,0)</f>
        <v xml:space="preserve">Lei 13.303/2016 DISPENSA DE LICITAÇÃO - EMERGENCIAL </v>
      </c>
      <c r="J320" s="16">
        <f>VLOOKUP(A320,[2]Contratos!A:M,13,0)</f>
        <v>44949</v>
      </c>
      <c r="K320" s="17">
        <f>VLOOKUP(A320,[2]Contratos!A:N,14,0)</f>
        <v>166166</v>
      </c>
      <c r="L320" s="17" t="str">
        <f>VLOOKUP(A320,[2]Contratos!A:O,15,0)</f>
        <v>ENCERRADO</v>
      </c>
    </row>
    <row r="321" spans="1:12" ht="107.25" customHeight="1" x14ac:dyDescent="0.25">
      <c r="A321" s="11">
        <v>7250</v>
      </c>
      <c r="B321" s="12" t="str">
        <f>VLOOKUP(A321,[2]Contratos!A:B,2,0)</f>
        <v>50900.000736/2021-45</v>
      </c>
      <c r="C321" s="13" t="str">
        <f>VLOOKUP(A321,[2]Contratos!A:C,3,0)</f>
        <v>PRESTAÇÃO DE SERVIÇOS DE TRATAMENTO E MANUTENÇÃO DA QUALIDADE DA ÁGUA POTÁVEL FORNECIDA NO PORTO DE FORTALEZA, INCLUINDO A LIMPEZA E DESINFECÇÃO DOS RESERVATÓRIOS, COM FORNECIMENTO DE MÃO DE OBRAS, EQUIPAMENTOS E INSUMOS, PARA A COMPANHIA DOCAS DO CEARÁ (LOTE 02)</v>
      </c>
      <c r="D321" s="13" t="str">
        <f>VLOOKUP(A321,[2]Contratos!A:E,5,0)</f>
        <v>INOVE MANEJO AMBIENTAL LTDA.</v>
      </c>
      <c r="E321" s="14" t="str">
        <f>VLOOKUP(A321,[2]Contratos!A:F,6,0)</f>
        <v>31.772.883/0001-81</v>
      </c>
      <c r="F321" s="15" t="str">
        <f>VLOOKUP(A321,[2]Contratos!A:G,7,0)</f>
        <v>25/2022</v>
      </c>
      <c r="G321" s="15">
        <f>VLOOKUP(A321,[2]Contratos!A:H,8,0)</f>
        <v>0</v>
      </c>
      <c r="H321" s="16">
        <f>VLOOKUP(A321,[2]Contratos!A:K,11,0)</f>
        <v>44750</v>
      </c>
      <c r="I321" s="17" t="str">
        <f>VLOOKUP(A321,[2]Contratos!A:L,12,0)</f>
        <v xml:space="preserve">Lei nº 13.303/2016 PE 011/2022 </v>
      </c>
      <c r="J321" s="16">
        <f>VLOOKUP(A321,[2]Contratos!A:M,13,0)</f>
        <v>45120</v>
      </c>
      <c r="K321" s="17">
        <f>VLOOKUP(A321,[2]Contratos!A:N,14,0)</f>
        <v>40637.019999999997</v>
      </c>
      <c r="L321" s="17" t="str">
        <f>VLOOKUP(A321,[2]Contratos!A:O,15,0)</f>
        <v>ENCERRADO</v>
      </c>
    </row>
    <row r="322" spans="1:12" ht="107.25" customHeight="1" x14ac:dyDescent="0.25">
      <c r="A322" s="11">
        <v>7251</v>
      </c>
      <c r="B322" s="12" t="str">
        <f>VLOOKUP(A322,[2]Contratos!A:B,2,0)</f>
        <v>50900.000736/2021-45</v>
      </c>
      <c r="C322" s="13" t="str">
        <f>VLOOKUP(A322,[2]Contratos!A:C,3,0)</f>
        <v>PRESTAÇÃO DE SERVIÇOS DE TRATAMENTO E MANUTENÇÃO DA QUALIDADE DA ÁGUA POTÁVEL FORNECIDA NO PORTO DE FORTALEZA, INCLUINDO A LIMPEZA E DESINFECÇÃO DOS RESERVATÓRIOS, COM FORNECIMENTO DE MÃO DE OBRAS, EQUIPAMENTOS E INSUMOS, PARA A COMPANHIA DOCAS DO CEARÁ (LOTE 02)</v>
      </c>
      <c r="D322" s="13" t="str">
        <f>VLOOKUP(A322,[2]Contratos!A:E,5,0)</f>
        <v>INOVE MANEJO AMBIENTAL LTDA.</v>
      </c>
      <c r="E322" s="14" t="str">
        <f>VLOOKUP(A322,[2]Contratos!A:F,6,0)</f>
        <v>31.772.883/0001-81</v>
      </c>
      <c r="F322" s="15" t="str">
        <f>VLOOKUP(A322,[2]Contratos!A:G,7,0)</f>
        <v>25/2022</v>
      </c>
      <c r="G322" s="15" t="str">
        <f>VLOOKUP(A322,[2]Contratos!A:H,8,0)</f>
        <v xml:space="preserve">1º ADITIVO DE CONTRATO 25/2022
</v>
      </c>
      <c r="H322" s="16">
        <f>VLOOKUP(A322,[2]Contratos!A:K,11,0)</f>
        <v>45120</v>
      </c>
      <c r="I322" s="17" t="str">
        <f>VLOOKUP(A322,[2]Contratos!A:L,12,0)</f>
        <v xml:space="preserve">Lei nº 13.303/2016 PE 011/2022 </v>
      </c>
      <c r="J322" s="16">
        <f>VLOOKUP(A322,[2]Contratos!A:M,13,0)</f>
        <v>45486</v>
      </c>
      <c r="K322" s="17">
        <f>VLOOKUP(A322,[2]Contratos!A:N,14,0)</f>
        <v>40637.019999999997</v>
      </c>
      <c r="L322" s="17" t="str">
        <f>VLOOKUP(A322,[2]Contratos!A:O,15,0)</f>
        <v>ENCERRADO</v>
      </c>
    </row>
    <row r="323" spans="1:12" ht="107.25" customHeight="1" x14ac:dyDescent="0.25">
      <c r="A323" s="11">
        <v>7252</v>
      </c>
      <c r="B323" s="12" t="str">
        <f>VLOOKUP(A323,[2]Contratos!A:B,2,0)</f>
        <v>50900.000736/2021-45</v>
      </c>
      <c r="C323" s="13" t="str">
        <f>VLOOKUP(A323,[2]Contratos!A:C,3,0)</f>
        <v>PRESTAÇÃO DE SERVIÇOS DE TRATAMENTO E MANUTENÇÃO DA QUALIDADE DA ÁGUA POTÁVEL FORNECIDA NO PORTO DE FORTALEZA, INCLUINDO A LIMPEZA E DESINFECÇÃO DOS RESERVATÓRIOS, COM FORNECIMENTO DE MÃO DE OBRAS, EQUIPAMENTOS E INSUMOS, PARA A COMPANHIA DOCAS DO CEARÁ (LOTE 02)</v>
      </c>
      <c r="D323" s="13" t="str">
        <f>VLOOKUP(A323,[2]Contratos!A:E,5,0)</f>
        <v>INOVE MANEJO AMBIENTAL LTDA.</v>
      </c>
      <c r="E323" s="14" t="str">
        <f>VLOOKUP(A323,[2]Contratos!A:F,6,0)</f>
        <v>31.772.883/0001-81</v>
      </c>
      <c r="F323" s="15" t="str">
        <f>VLOOKUP(A323,[2]Contratos!A:G,7,0)</f>
        <v>25/2022</v>
      </c>
      <c r="G323" s="15" t="str">
        <f>VLOOKUP(A323,[2]Contratos!A:H,8,0)</f>
        <v xml:space="preserve">2º ADITIVO DE CONTRATO 25/2022
</v>
      </c>
      <c r="H323" s="16">
        <f>VLOOKUP(A323,[2]Contratos!A:K,11,0)</f>
        <v>45485</v>
      </c>
      <c r="I323" s="17" t="str">
        <f>VLOOKUP(A323,[2]Contratos!A:L,12,0)</f>
        <v xml:space="preserve">Lei nº 13.303/2016 PE 011/2022 </v>
      </c>
      <c r="J323" s="16">
        <f>VLOOKUP(A323,[2]Contratos!A:M,13,0)</f>
        <v>45852</v>
      </c>
      <c r="K323" s="17">
        <f>VLOOKUP(A323,[2]Contratos!A:N,14,0)</f>
        <v>33381.019999999997</v>
      </c>
      <c r="L323" s="17" t="str">
        <f>VLOOKUP(A323,[2]Contratos!A:O,15,0)</f>
        <v>ENCERRADO</v>
      </c>
    </row>
    <row r="324" spans="1:12" ht="107.25" customHeight="1" x14ac:dyDescent="0.25">
      <c r="A324" s="11">
        <v>7253</v>
      </c>
      <c r="B324" s="12" t="str">
        <f>VLOOKUP(A324,[2]Contratos!A:B,2,0)</f>
        <v>50900.000736/2021-45</v>
      </c>
      <c r="C324" s="13" t="str">
        <f>VLOOKUP(A324,[2]Contratos!A:C,3,0)</f>
        <v>PRESTAÇÃO DE SERVIÇOS DE TRATAMENTO E MANUTENÇÃO DA QUALIDADE DA ÁGUA POTÁVEL FORNECIDA NO PORTO DE FORTALEZA, INCLUINDO A LIMPEZA E DESINFECÇÃO DOS RESERVATÓRIOS, COM FORNECIMENTO DE MÃO DE OBRAS, EQUIPAMENTOS E INSUMOS, PARA A COMPANHIA DOCAS DO CEARÁ (LOTE 02)</v>
      </c>
      <c r="D324" s="13" t="str">
        <f>VLOOKUP(A324,[2]Contratos!A:E,5,0)</f>
        <v>INOVE MANEJO AMBIENTAL LTDA.</v>
      </c>
      <c r="E324" s="14" t="str">
        <f>VLOOKUP(A324,[2]Contratos!A:F,6,0)</f>
        <v>31.772.883/0001-81</v>
      </c>
      <c r="F324" s="15" t="str">
        <f>VLOOKUP(A324,[2]Contratos!A:G,7,0)</f>
        <v>25/2022</v>
      </c>
      <c r="G324" s="15" t="str">
        <f>VLOOKUP(A324,[2]Contratos!A:H,8,0)</f>
        <v xml:space="preserve">3º ADITIVO DE CONTRATO 25/2022
</v>
      </c>
      <c r="H324" s="16">
        <f>VLOOKUP(A324,[2]Contratos!A:K,11,0)</f>
        <v>45461</v>
      </c>
      <c r="I324" s="17" t="str">
        <f>VLOOKUP(A324,[2]Contratos!A:L,12,0)</f>
        <v xml:space="preserve">Lei nº 13.303/2016 PE 011/2022 </v>
      </c>
      <c r="J324" s="16">
        <f>VLOOKUP(A324,[2]Contratos!A:M,13,0)</f>
        <v>46217</v>
      </c>
      <c r="K324" s="17">
        <f>VLOOKUP(A324,[2]Contratos!A:N,14,0)</f>
        <v>33381.019999999997</v>
      </c>
      <c r="L324" s="17" t="str">
        <f>VLOOKUP(A324,[2]Contratos!A:O,15,0)</f>
        <v>EM EXECUÇÃO</v>
      </c>
    </row>
    <row r="325" spans="1:12" ht="69.75" customHeight="1" x14ac:dyDescent="0.25">
      <c r="A325" s="11">
        <v>7260</v>
      </c>
      <c r="B325" s="12" t="str">
        <f>VLOOKUP(A325,[2]Contratos!A:B,2,0)</f>
        <v>50900.000551/2022-11</v>
      </c>
      <c r="C325" s="13" t="str">
        <f>VLOOKUP(A325,[2]Contratos!A:C,3,0)</f>
        <v>CONTRATAÇÃO DE SERVIÇOS DE MANUTENÇÃO ELÉTRICA E MECÂNICA DO PORTO DE FORTALEZA</v>
      </c>
      <c r="D325" s="13" t="str">
        <f>VLOOKUP(A325,[2]Contratos!A:E,5,0)</f>
        <v>NORMATEL ENGENHARIA LTDA</v>
      </c>
      <c r="E325" s="14" t="str">
        <f>VLOOKUP(A325,[2]Contratos!A:F,6,0)</f>
        <v>05.353.545/0001-03</v>
      </c>
      <c r="F325" s="15" t="str">
        <f>VLOOKUP(A325,[2]Contratos!A:G,7,0)</f>
        <v>26/2022</v>
      </c>
      <c r="G325" s="15">
        <f>VLOOKUP(A325,[2]Contratos!A:H,8,0)</f>
        <v>0</v>
      </c>
      <c r="H325" s="16">
        <f>VLOOKUP(A325,[2]Contratos!A:K,11,0)</f>
        <v>44749</v>
      </c>
      <c r="I325" s="17" t="str">
        <f>VLOOKUP(A325,[2]Contratos!A:L,12,0)</f>
        <v xml:space="preserve">Lei 13.303/2016 DISPENSA DE LICITAÇÃO - EMERGENCIAL </v>
      </c>
      <c r="J325" s="16">
        <f>VLOOKUP(A325,[2]Contratos!A:M,13,0)</f>
        <v>44930</v>
      </c>
      <c r="K325" s="17">
        <f>VLOOKUP(A325,[2]Contratos!A:N,14,0)</f>
        <v>2818334.23</v>
      </c>
      <c r="L325" s="17" t="str">
        <f>VLOOKUP(A325,[2]Contratos!A:O,15,0)</f>
        <v>ENCERRADO</v>
      </c>
    </row>
    <row r="326" spans="1:12" ht="69.75" customHeight="1" x14ac:dyDescent="0.25">
      <c r="A326" s="11">
        <v>7270</v>
      </c>
      <c r="B326" s="12" t="str">
        <f>VLOOKUP(A326,[2]Contratos!A:B,2,0)</f>
        <v>50900.000548/2022-06</v>
      </c>
      <c r="C326" s="13" t="str">
        <f>VLOOKUP(A326,[2]Contratos!A:C,3,0)</f>
        <v>INSTALAÇÃO E FORNECIMENTO DE CONCERTINAS SIMPLES D=450MM, PARA O PORTO DE FORTALEZA</v>
      </c>
      <c r="D326" s="13" t="str">
        <f>VLOOKUP(A326,[2]Contratos!A:E,5,0)</f>
        <v>COLOSSO - LOCAÇÕES E SERVIÇOS LTDA</v>
      </c>
      <c r="E326" s="14" t="str">
        <f>VLOOKUP(A326,[2]Contratos!A:F,6,0)</f>
        <v>34.841.308/0001-81</v>
      </c>
      <c r="F326" s="15" t="str">
        <f>VLOOKUP(A326,[2]Contratos!A:G,7,0)</f>
        <v>27/2022</v>
      </c>
      <c r="G326" s="15">
        <f>VLOOKUP(A326,[2]Contratos!A:H,8,0)</f>
        <v>0</v>
      </c>
      <c r="H326" s="16">
        <f>VLOOKUP(A326,[2]Contratos!A:K,11,0)</f>
        <v>44757</v>
      </c>
      <c r="I326" s="17" t="str">
        <f>VLOOKUP(A326,[2]Contratos!A:L,12,0)</f>
        <v>Lei 13.303/2016 CONTRATAÇÃO DIRETA DISPENSA DE LICITAÇÃO</v>
      </c>
      <c r="J326" s="16">
        <f>VLOOKUP(A326,[2]Contratos!A:M,13,0)</f>
        <v>44850</v>
      </c>
      <c r="K326" s="17">
        <f>VLOOKUP(A326,[2]Contratos!A:N,14,0)</f>
        <v>56739.51</v>
      </c>
      <c r="L326" s="17" t="str">
        <f>VLOOKUP(A326,[2]Contratos!A:O,15,0)</f>
        <v>ENCERRADO</v>
      </c>
    </row>
    <row r="327" spans="1:12" ht="69.75" customHeight="1" x14ac:dyDescent="0.25">
      <c r="A327" s="11">
        <v>7280</v>
      </c>
      <c r="B327" s="12" t="str">
        <f>VLOOKUP(A327,[2]Contratos!A:B,2,0)</f>
        <v>50900.000669/2022-40</v>
      </c>
      <c r="C327" s="13" t="str">
        <f>VLOOKUP(A327,[2]Contratos!A:C,3,0)</f>
        <v>CONTRATAÇÃO DE SERVIÇO TELEFÔNICO FIXO COMUTADO – STFC E DE SERVIÇO MÓVEL PESSOAL - SMP COM TRANSMISSÃO DE DADOS A SER EXECUTADO DE FORMA CONTÍNUA (LOTE 01)</v>
      </c>
      <c r="D327" s="13" t="str">
        <f>VLOOKUP(A327,[2]Contratos!A:E,5,0)</f>
        <v>OI S.A. — EM RECUPERACAO JUDICIAL</v>
      </c>
      <c r="E327" s="14" t="str">
        <f>VLOOKUP(A327,[2]Contratos!A:F,6,0)</f>
        <v>76.535.764/0001-43</v>
      </c>
      <c r="F327" s="15" t="str">
        <f>VLOOKUP(A327,[2]Contratos!A:G,7,0)</f>
        <v>28/2022</v>
      </c>
      <c r="G327" s="15">
        <f>VLOOKUP(A327,[2]Contratos!A:H,8,0)</f>
        <v>0</v>
      </c>
      <c r="H327" s="16">
        <f>VLOOKUP(A327,[2]Contratos!A:K,11,0)</f>
        <v>44757</v>
      </c>
      <c r="I327" s="17" t="str">
        <f>VLOOKUP(A327,[2]Contratos!A:L,12,0)</f>
        <v>Lei 13.303/2016 CONTRATAÇÃO DIRETA DISPENSA DE LICITAÇÃO</v>
      </c>
      <c r="J327" s="16">
        <f>VLOOKUP(A327,[2]Contratos!A:M,13,0)</f>
        <v>45128</v>
      </c>
      <c r="K327" s="17">
        <f>VLOOKUP(A327,[2]Contratos!A:N,14,0)</f>
        <v>36900</v>
      </c>
      <c r="L327" s="17" t="str">
        <f>VLOOKUP(A327,[2]Contratos!A:O,15,0)</f>
        <v>ENCERRADO</v>
      </c>
    </row>
    <row r="328" spans="1:12" ht="69.75" customHeight="1" x14ac:dyDescent="0.25">
      <c r="A328" s="11">
        <v>7290</v>
      </c>
      <c r="B328" s="12" t="str">
        <f>VLOOKUP(A328,[2]Contratos!A:B,2,0)</f>
        <v>50900.001035/2021-23</v>
      </c>
      <c r="C328" s="13" t="str">
        <f>VLOOKUP(A328,[2]Contratos!A:C,3,0)</f>
        <v>PRESTAÇÃO DE SERVIÇO ASSESSORIA CONTÁBIL AO CONSELHO FISCAL DA CDC</v>
      </c>
      <c r="D328" s="13" t="str">
        <f>VLOOKUP(A328,[2]Contratos!A:E,5,0)</f>
        <v>CONTROLLER AUDITORIA E ASSESSORIA CONTÁBIL S/S - EPP</v>
      </c>
      <c r="E328" s="14" t="str">
        <f>VLOOKUP(A328,[2]Contratos!A:F,6,0)</f>
        <v>23.562.663/0001-03</v>
      </c>
      <c r="F328" s="15" t="str">
        <f>VLOOKUP(A328,[2]Contratos!A:G,7,0)</f>
        <v>29/2022</v>
      </c>
      <c r="G328" s="15">
        <f>VLOOKUP(A328,[2]Contratos!A:H,8,0)</f>
        <v>0</v>
      </c>
      <c r="H328" s="16">
        <f>VLOOKUP(A328,[2]Contratos!A:K,11,0)</f>
        <v>44760</v>
      </c>
      <c r="I328" s="17" t="str">
        <f>VLOOKUP(A328,[2]Contratos!A:L,12,0)</f>
        <v xml:space="preserve">Lei nº 13.303/2016 PE 013/2022 </v>
      </c>
      <c r="J328" s="16">
        <f>VLOOKUP(A328,[2]Contratos!A:M,13,0)</f>
        <v>45132</v>
      </c>
      <c r="K328" s="17">
        <f>VLOOKUP(A328,[2]Contratos!A:N,14,0)</f>
        <v>29400</v>
      </c>
      <c r="L328" s="17" t="str">
        <f>VLOOKUP(A328,[2]Contratos!A:O,15,0)</f>
        <v>ENCERRADO</v>
      </c>
    </row>
    <row r="329" spans="1:12" ht="69.75" customHeight="1" x14ac:dyDescent="0.25">
      <c r="A329" s="11">
        <v>7291</v>
      </c>
      <c r="B329" s="12" t="str">
        <f>VLOOKUP(A329,[2]Contratos!A:B,2,0)</f>
        <v>50900.001035/2021-23</v>
      </c>
      <c r="C329" s="13" t="str">
        <f>VLOOKUP(A329,[2]Contratos!A:C,3,0)</f>
        <v>PRESTAÇÃO DE SERVIÇO ASSESSORIA CONTÁBIL AO CONSELHO FISCAL DA CDC</v>
      </c>
      <c r="D329" s="13" t="str">
        <f>VLOOKUP(A329,[2]Contratos!A:E,5,0)</f>
        <v>CONTROLLER AUDITORIA E ASSESSORIA CONTÁBIL S/S - EPP</v>
      </c>
      <c r="E329" s="14" t="str">
        <f>VLOOKUP(A329,[2]Contratos!A:F,6,0)</f>
        <v>23.562.663/0001-03</v>
      </c>
      <c r="F329" s="15" t="str">
        <f>VLOOKUP(A329,[2]Contratos!A:G,7,0)</f>
        <v>29/2022</v>
      </c>
      <c r="G329" s="15" t="str">
        <f>VLOOKUP(A329,[2]Contratos!A:H,8,0)</f>
        <v xml:space="preserve">1º ADITIVO DE CONTRATO 29/2022
</v>
      </c>
      <c r="H329" s="16">
        <f>VLOOKUP(A329,[2]Contratos!A:K,11,0)</f>
        <v>45132</v>
      </c>
      <c r="I329" s="17" t="str">
        <f>VLOOKUP(A329,[2]Contratos!A:L,12,0)</f>
        <v xml:space="preserve">Lei nº 13.303/2016 PE 013/2022 </v>
      </c>
      <c r="J329" s="16">
        <f>VLOOKUP(A329,[2]Contratos!A:M,13,0)</f>
        <v>45498</v>
      </c>
      <c r="K329" s="17">
        <f>VLOOKUP(A329,[2]Contratos!A:N,14,0)</f>
        <v>28275</v>
      </c>
      <c r="L329" s="17" t="str">
        <f>VLOOKUP(A329,[2]Contratos!A:O,15,0)</f>
        <v>ENCERRADO</v>
      </c>
    </row>
    <row r="330" spans="1:12" ht="69.75" customHeight="1" x14ac:dyDescent="0.25">
      <c r="A330" s="11">
        <v>7292</v>
      </c>
      <c r="B330" s="12" t="str">
        <f>VLOOKUP(A330,[2]Contratos!A:B,2,0)</f>
        <v>50900.001035/2021-23</v>
      </c>
      <c r="C330" s="13" t="str">
        <f>VLOOKUP(A330,[2]Contratos!A:C,3,0)</f>
        <v>PRESTAÇÃO DE SERVIÇO ASSESSORIA CONTÁBIL AO CONSELHO FISCAL DA CDC</v>
      </c>
      <c r="D330" s="13" t="str">
        <f>VLOOKUP(A330,[2]Contratos!A:E,5,0)</f>
        <v>CONTROLLER AUDITORIA E ASSESSORIA CONTÁBIL S/S - EPP</v>
      </c>
      <c r="E330" s="14" t="str">
        <f>VLOOKUP(A330,[2]Contratos!A:F,6,0)</f>
        <v>23.562.663/0001-03</v>
      </c>
      <c r="F330" s="15" t="str">
        <f>VLOOKUP(A330,[2]Contratos!A:G,7,0)</f>
        <v>29/2022</v>
      </c>
      <c r="G330" s="15" t="str">
        <f>VLOOKUP(A330,[2]Contratos!A:H,8,0)</f>
        <v xml:space="preserve">2º ADITIVO DE CONTRATO 29/2022
</v>
      </c>
      <c r="H330" s="16">
        <f>VLOOKUP(A330,[2]Contratos!A:K,11,0)</f>
        <v>45498</v>
      </c>
      <c r="I330" s="17" t="str">
        <f>VLOOKUP(A330,[2]Contratos!A:L,12,0)</f>
        <v xml:space="preserve">Lei nº 13.303/2016 PE 013/2022 </v>
      </c>
      <c r="J330" s="16">
        <f>VLOOKUP(A330,[2]Contratos!A:M,13,0)</f>
        <v>45864</v>
      </c>
      <c r="K330" s="17">
        <f>VLOOKUP(A330,[2]Contratos!A:N,14,0)</f>
        <v>28275</v>
      </c>
      <c r="L330" s="17" t="str">
        <f>VLOOKUP(A330,[2]Contratos!A:O,15,0)</f>
        <v>ENCERRADO</v>
      </c>
    </row>
    <row r="331" spans="1:12" ht="117.75" customHeight="1" x14ac:dyDescent="0.25">
      <c r="A331" s="11">
        <v>7310</v>
      </c>
      <c r="B331" s="12" t="str">
        <f>VLOOKUP(A331,[2]Contratos!A:B,2,0)</f>
        <v>50900.000736/2021-45</v>
      </c>
      <c r="C331" s="13" t="str">
        <f>VLOOKUP(A331,[2]Contratos!A:C,3,0)</f>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
      <c r="D331" s="13" t="str">
        <f>VLOOKUP(A331,[2]Contratos!A:E,5,0)</f>
        <v xml:space="preserve">ECOSYSTEM TRATAMENTO DE ÁGUA E SANEAMENTO AMBIENTAL LTDA  </v>
      </c>
      <c r="E331" s="14" t="str">
        <f>VLOOKUP(A331,[2]Contratos!A:F,6,0)</f>
        <v>08.971.460/0001-79</v>
      </c>
      <c r="F331" s="15" t="str">
        <f>VLOOKUP(A331,[2]Contratos!A:G,7,0)</f>
        <v>31/2022</v>
      </c>
      <c r="G331" s="15">
        <f>VLOOKUP(A331,[2]Contratos!A:H,8,0)</f>
        <v>0</v>
      </c>
      <c r="H331" s="16">
        <f>VLOOKUP(A331,[2]Contratos!A:K,11,0)</f>
        <v>45498</v>
      </c>
      <c r="I331" s="17" t="str">
        <f>VLOOKUP(A331,[2]Contratos!A:L,12,0)</f>
        <v>Lei 13.303/2016
Pregão Eletrônico 
PE Nº 06/2022</v>
      </c>
      <c r="J331" s="16">
        <f>VLOOKUP(A331,[2]Contratos!A:M,13,0)</f>
        <v>45141</v>
      </c>
      <c r="K331" s="17">
        <f>VLOOKUP(A331,[2]Contratos!A:N,14,0)</f>
        <v>109920</v>
      </c>
      <c r="L331" s="17" t="str">
        <f>VLOOKUP(A331,[2]Contratos!A:O,15,0)</f>
        <v>ENCERRADO</v>
      </c>
    </row>
    <row r="332" spans="1:12" ht="117.75" customHeight="1" x14ac:dyDescent="0.25">
      <c r="A332" s="11">
        <v>7311</v>
      </c>
      <c r="B332" s="12" t="str">
        <f>VLOOKUP(A332,[2]Contratos!A:B,2,0)</f>
        <v>50900.000736/2021-45</v>
      </c>
      <c r="C332" s="13" t="str">
        <f>VLOOKUP(A332,[2]Contratos!A:C,3,0)</f>
        <v>CONTRATO É A PRESTAÇÃO DE SERVIÇOS DE TRATAMENTO E MANUTENÇÃO DA QUALIDADE DA ÁGUA POTÁVEL FORNECIDA NO PORTO DE FORTALEZA, INCLUINDO A LIMPEZA E DESINFECÇÃO DOS RESERVATÓRIOS (CAIXAS D’ÁGUA, CISTERNAS, BEBEDOUROS E HIDRANTES), COM FORNECIMENTO DE MÃO DE OBRAS, EQUIPAMENTOS E INSUMOS, PARA A COMPANHIA DOCAS DO CEARÁ (LOTE 01)</v>
      </c>
      <c r="D332" s="13" t="str">
        <f>VLOOKUP(A332,[2]Contratos!A:E,5,0)</f>
        <v xml:space="preserve">ECOSYSTEM TRATAMENTO DE ÁGUA E SANEAMENTO AMBIENTAL LTDA  </v>
      </c>
      <c r="E332" s="14" t="str">
        <f>VLOOKUP(A332,[2]Contratos!A:F,6,0)</f>
        <v>08.971.460/0001-79</v>
      </c>
      <c r="F332" s="15" t="str">
        <f>VLOOKUP(A332,[2]Contratos!A:G,7,0)</f>
        <v>31/2022</v>
      </c>
      <c r="G332" s="15" t="str">
        <f>VLOOKUP(A332,[2]Contratos!A:H,8,0)</f>
        <v xml:space="preserve">1º ADITIVO DE CONTRATO 31/2022
</v>
      </c>
      <c r="H332" s="16">
        <f>VLOOKUP(A332,[2]Contratos!A:K,11,0)</f>
        <v>45142</v>
      </c>
      <c r="I332" s="17" t="str">
        <f>VLOOKUP(A332,[2]Contratos!A:L,12,0)</f>
        <v>Lei 13.303/2016
Pregão Eletrônico 
PE Nº 06/2022</v>
      </c>
      <c r="J332" s="16">
        <f>VLOOKUP(A332,[2]Contratos!A:M,13,0)</f>
        <v>45508</v>
      </c>
      <c r="K332" s="17">
        <f>VLOOKUP(A332,[2]Contratos!A:N,14,0)</f>
        <v>109920</v>
      </c>
      <c r="L332" s="17" t="str">
        <f>VLOOKUP(A332,[2]Contratos!A:O,15,0)</f>
        <v>ENCERRADO</v>
      </c>
    </row>
    <row r="333" spans="1:12" ht="69.75" customHeight="1" x14ac:dyDescent="0.25">
      <c r="A333" s="11">
        <v>7320</v>
      </c>
      <c r="B333" s="12" t="str">
        <f>VLOOKUP(A333,[2]Contratos!A:B,2,0)</f>
        <v>50900.000708/2021-28</v>
      </c>
      <c r="C333" s="13" t="str">
        <f>VLOOKUP(A333,[2]Contratos!A:C,3,0)</f>
        <v>CONTRATO É A PRESTAÇÃO DE SERVIÇOS DE LEVANTAMENTO BATIMÉTRICO MULTIFEIXE CATEGORIA B, EM ÁREA DO PORTO DE FORTALEZA, PARA A COMPANHIA DOCAS DO CEARÁ</v>
      </c>
      <c r="D333" s="13" t="str">
        <f>VLOOKUP(A333,[2]Contratos!A:E,5,0)</f>
        <v xml:space="preserve">DATUM SERVIÇOS HIDROGRÁFICOS LTDA  </v>
      </c>
      <c r="E333" s="14" t="str">
        <f>VLOOKUP(A333,[2]Contratos!A:F,6,0)</f>
        <v>09.391.323/0001-28</v>
      </c>
      <c r="F333" s="15" t="str">
        <f>VLOOKUP(A333,[2]Contratos!A:G,7,0)</f>
        <v>32/2022</v>
      </c>
      <c r="G333" s="15">
        <f>VLOOKUP(A333,[2]Contratos!A:H,8,0)</f>
        <v>0</v>
      </c>
      <c r="H333" s="16">
        <f>VLOOKUP(A333,[2]Contratos!A:K,11,0)</f>
        <v>44778</v>
      </c>
      <c r="I333" s="17" t="str">
        <f>VLOOKUP(A333,[2]Contratos!A:L,12,0)</f>
        <v>Lei 13.303/2016
Pregão Eletrônico 
PE Nº 17/2022</v>
      </c>
      <c r="J333" s="16">
        <f>VLOOKUP(A333,[2]Contratos!A:M,13,0)</f>
        <v>45149</v>
      </c>
      <c r="K333" s="17">
        <f>VLOOKUP(A333,[2]Contratos!A:N,14,0)</f>
        <v>240000</v>
      </c>
      <c r="L333" s="17" t="str">
        <f>VLOOKUP(A333,[2]Contratos!A:O,15,0)</f>
        <v>ENCERRADO</v>
      </c>
    </row>
    <row r="334" spans="1:12" ht="69.75" customHeight="1" x14ac:dyDescent="0.25">
      <c r="A334" s="11">
        <v>7330</v>
      </c>
      <c r="B334" s="12" t="str">
        <f>VLOOKUP(A334,[2]Contratos!A:B,2,0)</f>
        <v>50900.000926/2021-62</v>
      </c>
      <c r="C334" s="13" t="str">
        <f>VLOOKUP(A334,[2]Contratos!A:C,3,0)</f>
        <v>PRESTAÇÃO DE SERVIÇOS DE REPARO ESTRUTURAL DO PÍER PETROLEIRO DO PORTO DE FORTALEZA</v>
      </c>
      <c r="D334" s="13" t="str">
        <f>VLOOKUP(A334,[2]Contratos!A:E,5,0)</f>
        <v>EDRO ENGENHARIA LTDA. </v>
      </c>
      <c r="E334" s="14" t="str">
        <f>VLOOKUP(A334,[2]Contratos!A:F,6,0)</f>
        <v xml:space="preserve">03.276.273/0001-51 </v>
      </c>
      <c r="F334" s="15" t="str">
        <f>VLOOKUP(A334,[2]Contratos!A:G,7,0)</f>
        <v>33/2022</v>
      </c>
      <c r="G334" s="15">
        <f>VLOOKUP(A334,[2]Contratos!A:H,8,0)</f>
        <v>0</v>
      </c>
      <c r="H334" s="16">
        <f>VLOOKUP(A334,[2]Contratos!A:K,11,0)</f>
        <v>44778</v>
      </c>
      <c r="I334" s="17" t="str">
        <f>VLOOKUP(A334,[2]Contratos!A:L,12,0)</f>
        <v>Lei 13.303/2016
Pregão Eletrônico 
PE Nº 10/2022</v>
      </c>
      <c r="J334" s="16">
        <f>VLOOKUP(A334,[2]Contratos!A:M,13,0)</f>
        <v>44971</v>
      </c>
      <c r="K334" s="17">
        <f>VLOOKUP(A334,[2]Contratos!A:N,14,0)</f>
        <v>1459573.4</v>
      </c>
      <c r="L334" s="17" t="str">
        <f>VLOOKUP(A334,[2]Contratos!A:O,15,0)</f>
        <v>ENCERRADO</v>
      </c>
    </row>
    <row r="335" spans="1:12" ht="69.75" customHeight="1" x14ac:dyDescent="0.25">
      <c r="A335" s="11">
        <v>7331</v>
      </c>
      <c r="B335" s="12" t="str">
        <f>VLOOKUP(A335,[2]Contratos!A:B,2,0)</f>
        <v>50900.000926/2021-62</v>
      </c>
      <c r="C335" s="13" t="str">
        <f>VLOOKUP(A335,[2]Contratos!A:C,3,0)</f>
        <v>PRESTAÇÃO DE SERVIÇOS DE REPARO ESTRUTURAL DO PÍER PETROLEIRO DO PORTO DE FORTALEZA</v>
      </c>
      <c r="D335" s="13" t="str">
        <f>VLOOKUP(A335,[2]Contratos!A:E,5,0)</f>
        <v>EDRO ENGENHARIA LTDA. </v>
      </c>
      <c r="E335" s="14" t="str">
        <f>VLOOKUP(A335,[2]Contratos!A:F,6,0)</f>
        <v xml:space="preserve">03.276.273/0001-51 </v>
      </c>
      <c r="F335" s="15" t="str">
        <f>VLOOKUP(A335,[2]Contratos!A:G,7,0)</f>
        <v>33/2022</v>
      </c>
      <c r="G335" s="15" t="str">
        <f>VLOOKUP(A335,[2]Contratos!A:H,8,0)</f>
        <v xml:space="preserve">1º ADITIVO DE CONTRATO 33/2022
</v>
      </c>
      <c r="H335" s="16">
        <f>VLOOKUP(A335,[2]Contratos!A:K,11,0)</f>
        <v>44939</v>
      </c>
      <c r="I335" s="17" t="str">
        <f>VLOOKUP(A335,[2]Contratos!A:L,12,0)</f>
        <v>Lei 13.303/2016
Pregão Eletrônico 
PE Nº 10/2022</v>
      </c>
      <c r="J335" s="16">
        <f>VLOOKUP(A335,[2]Contratos!A:M,13,0)</f>
        <v>45151</v>
      </c>
      <c r="K335" s="17">
        <f>VLOOKUP(A335,[2]Contratos!A:N,14,0)</f>
        <v>1459573.4</v>
      </c>
      <c r="L335" s="17" t="str">
        <f>VLOOKUP(A335,[2]Contratos!A:O,15,0)</f>
        <v>ENCERRADO</v>
      </c>
    </row>
    <row r="336" spans="1:12" ht="69.75" customHeight="1" x14ac:dyDescent="0.25">
      <c r="A336" s="11">
        <v>7332</v>
      </c>
      <c r="B336" s="12" t="str">
        <f>VLOOKUP(A336,[2]Contratos!A:B,2,0)</f>
        <v>50900.000926/2021-62</v>
      </c>
      <c r="C336" s="13" t="str">
        <f>VLOOKUP(A336,[2]Contratos!A:C,3,0)</f>
        <v>PRESTAÇÃO DE SERVIÇOS DE REPARO ESTRUTURAL DO PÍER PETROLEIRO DO PORTO DE FORTALEZA</v>
      </c>
      <c r="D336" s="13" t="str">
        <f>VLOOKUP(A336,[2]Contratos!A:E,5,0)</f>
        <v>EDRO ENGENHARIA LTDA. </v>
      </c>
      <c r="E336" s="14" t="str">
        <f>VLOOKUP(A336,[2]Contratos!A:F,6,0)</f>
        <v xml:space="preserve">03.276.273/0001-51 </v>
      </c>
      <c r="F336" s="15" t="str">
        <f>VLOOKUP(A336,[2]Contratos!A:G,7,0)</f>
        <v>33/2022</v>
      </c>
      <c r="G336" s="15" t="str">
        <f>VLOOKUP(A336,[2]Contratos!A:H,8,0)</f>
        <v xml:space="preserve">2º ADITIVO DE CONTRATO 33/2022
</v>
      </c>
      <c r="H336" s="16">
        <f>VLOOKUP(A336,[2]Contratos!A:K,11,0)</f>
        <v>44966</v>
      </c>
      <c r="I336" s="17" t="str">
        <f>VLOOKUP(A336,[2]Contratos!A:L,12,0)</f>
        <v>Lei 13.303/2016
Pregão Eletrônico 
PE Nº 10/2022</v>
      </c>
      <c r="J336" s="16">
        <f>VLOOKUP(A336,[2]Contratos!A:M,13,0)</f>
        <v>45151</v>
      </c>
      <c r="K336" s="17">
        <f>VLOOKUP(A336,[2]Contratos!A:N,14,0)</f>
        <v>1459536.41</v>
      </c>
      <c r="L336" s="17" t="str">
        <f>VLOOKUP(A336,[2]Contratos!A:O,15,0)</f>
        <v>ENCERRADO</v>
      </c>
    </row>
    <row r="337" spans="1:12" ht="69.75" customHeight="1" x14ac:dyDescent="0.25">
      <c r="A337" s="11">
        <v>7333</v>
      </c>
      <c r="B337" s="12" t="str">
        <f>VLOOKUP(A337,[2]Contratos!A:B,2,0)</f>
        <v>50900.000926/2021-62</v>
      </c>
      <c r="C337" s="13" t="str">
        <f>VLOOKUP(A337,[2]Contratos!A:C,3,0)</f>
        <v>PRESTAÇÃO DE SERVIÇOS DE REPARO ESTRUTURAL DO PÍER PETROLEIRO DO PORTO DE FORTALEZA</v>
      </c>
      <c r="D337" s="13" t="str">
        <f>VLOOKUP(A337,[2]Contratos!A:E,5,0)</f>
        <v>EDRO ENGENHARIA LTDA. </v>
      </c>
      <c r="E337" s="14" t="str">
        <f>VLOOKUP(A337,[2]Contratos!A:F,6,0)</f>
        <v xml:space="preserve">03.276.273/0001-51 </v>
      </c>
      <c r="F337" s="15" t="str">
        <f>VLOOKUP(A337,[2]Contratos!A:G,7,0)</f>
        <v>33/2022</v>
      </c>
      <c r="G337" s="15" t="str">
        <f>VLOOKUP(A337,[2]Contratos!A:H,8,0)</f>
        <v xml:space="preserve">3º ADITIVO DE CONTRATO 33/2022
</v>
      </c>
      <c r="H337" s="16">
        <f>VLOOKUP(A337,[2]Contratos!A:K,11,0)</f>
        <v>45152</v>
      </c>
      <c r="I337" s="17" t="str">
        <f>VLOOKUP(A337,[2]Contratos!A:L,12,0)</f>
        <v>Lei 13.303/2016
Pregão Eletrônico 
PE Nº 10/2022</v>
      </c>
      <c r="J337" s="16">
        <f>VLOOKUP(A337,[2]Contratos!A:M,13,0)</f>
        <v>45301</v>
      </c>
      <c r="K337" s="17">
        <f>VLOOKUP(A337,[2]Contratos!A:N,14,0)</f>
        <v>1459536.41</v>
      </c>
      <c r="L337" s="17" t="str">
        <f>VLOOKUP(A337,[2]Contratos!A:O,15,0)</f>
        <v>ENCERRADO</v>
      </c>
    </row>
    <row r="338" spans="1:12" ht="69.75" customHeight="1" x14ac:dyDescent="0.25">
      <c r="A338" s="11">
        <v>7334</v>
      </c>
      <c r="B338" s="12" t="str">
        <f>VLOOKUP(A338,[2]Contratos!A:B,2,0)</f>
        <v>50900.000926/2021-62</v>
      </c>
      <c r="C338" s="13" t="str">
        <f>VLOOKUP(A338,[2]Contratos!A:C,3,0)</f>
        <v>PRESTAÇÃO DE SERVIÇOS DE REPARO ESTRUTURAL DO PÍER PETROLEIRO DO PORTO DE FORTALEZA</v>
      </c>
      <c r="D338" s="13" t="str">
        <f>VLOOKUP(A338,[2]Contratos!A:E,5,0)</f>
        <v>EDRO ENGENHARIA LTDA. </v>
      </c>
      <c r="E338" s="14" t="str">
        <f>VLOOKUP(A338,[2]Contratos!A:F,6,0)</f>
        <v xml:space="preserve">03.276.273/0001-51 </v>
      </c>
      <c r="F338" s="15" t="str">
        <f>VLOOKUP(A338,[2]Contratos!A:G,7,0)</f>
        <v>33/2022</v>
      </c>
      <c r="G338" s="15" t="str">
        <f>VLOOKUP(A338,[2]Contratos!A:H,8,0)</f>
        <v xml:space="preserve">4º ADITIVO DE CONTRATO 33/2022
</v>
      </c>
      <c r="H338" s="16">
        <f>VLOOKUP(A338,[2]Contratos!A:K,11,0)</f>
        <v>45260</v>
      </c>
      <c r="I338" s="17" t="str">
        <f>VLOOKUP(A338,[2]Contratos!A:L,12,0)</f>
        <v>Lei 13.303/2016
Pregão Eletrônico 
PE Nº 10/2022</v>
      </c>
      <c r="J338" s="16">
        <f>VLOOKUP(A338,[2]Contratos!A:M,13,0)</f>
        <v>45301</v>
      </c>
      <c r="K338" s="17">
        <f>VLOOKUP(A338,[2]Contratos!A:N,14,0)</f>
        <v>1644180.81</v>
      </c>
      <c r="L338" s="17" t="str">
        <f>VLOOKUP(A338,[2]Contratos!A:O,15,0)</f>
        <v>ENCERRADO</v>
      </c>
    </row>
    <row r="339" spans="1:12" ht="91.5" customHeight="1" x14ac:dyDescent="0.25">
      <c r="A339" s="11">
        <v>7340</v>
      </c>
      <c r="B339" s="12" t="str">
        <f>VLOOKUP(A339,[2]Contratos!A:B,2,0)</f>
        <v>50900.000832/2022-74</v>
      </c>
      <c r="C339" s="13" t="str">
        <f>VLOOKUP(A339,[2]Contratos!A:C,3,0)</f>
        <v>PRESTAÇÃO DE SERVIÇO DE AGENCIAMENTO DE VIAGENS, NACIONAIS, INTERNACIONAIS E ASSISTÊNCIA EMERGENCIAL, E DEMAIS ATIVIDADES ACESSÓRIAS AO FEITO, PARA A COMPANHIA DOCAS DO CEARÁ, MEDIANTE ADESÃO À ATA DE REGISTRO DE PREÇOS.</v>
      </c>
      <c r="D339" s="13" t="str">
        <f>VLOOKUP(A339,[2]Contratos!A:E,5,0)</f>
        <v>FUTURA AGÊNCIA DE VIAGENS E TURISMO LTDA</v>
      </c>
      <c r="E339" s="14" t="str">
        <f>VLOOKUP(A339,[2]Contratos!A:F,6,0)</f>
        <v>08.808.153/0001-71</v>
      </c>
      <c r="F339" s="15" t="str">
        <f>VLOOKUP(A339,[2]Contratos!A:G,7,0)</f>
        <v>34/2022</v>
      </c>
      <c r="G339" s="15">
        <f>VLOOKUP(A339,[2]Contratos!A:H,8,0)</f>
        <v>0</v>
      </c>
      <c r="H339" s="16">
        <f>VLOOKUP(A339,[2]Contratos!A:K,11,0)</f>
        <v>44777</v>
      </c>
      <c r="I339" s="17" t="str">
        <f>VLOOKUP(A339,[2]Contratos!A:L,12,0)</f>
        <v>Lei 13.303/2016
Pregão Eletrônico 
PE Nº 52/2021 EMGEPRON</v>
      </c>
      <c r="J339" s="16">
        <f>VLOOKUP(A339,[2]Contratos!A:M,13,0)</f>
        <v>45142</v>
      </c>
      <c r="K339" s="17">
        <f>VLOOKUP(A339,[2]Contratos!A:N,14,0)</f>
        <v>288000</v>
      </c>
      <c r="L339" s="17" t="str">
        <f>VLOOKUP(A339,[2]Contratos!A:O,15,0)</f>
        <v>ENCERRADO</v>
      </c>
    </row>
    <row r="340" spans="1:12" ht="91.5" customHeight="1" x14ac:dyDescent="0.25">
      <c r="A340" s="11">
        <v>7341</v>
      </c>
      <c r="B340" s="12" t="str">
        <f>VLOOKUP(A340,[2]Contratos!A:B,2,0)</f>
        <v>50900.000832/2022-74</v>
      </c>
      <c r="C340" s="13" t="str">
        <f>VLOOKUP(A340,[2]Contratos!A:C,3,0)</f>
        <v>PRESTAÇÃO DE SERVIÇO DE AGENCIAMENTO DE VIAGENS, NACIONAIS, INTERNACIONAIS E ASSISTÊNCIA EMERGENCIAL, E DEMAIS ATIVIDADES ACESSÓRIAS AO FEITO, PARA A COMPANHIA DOCAS DO CEARÁ, MEDIANTE ADESÃO À ATA DE REGISTRO DE PREÇOS.</v>
      </c>
      <c r="D340" s="13" t="str">
        <f>VLOOKUP(A340,[2]Contratos!A:E,5,0)</f>
        <v>FUTURA AGÊNCIA DE VIAGENS E TURISMO LTDA</v>
      </c>
      <c r="E340" s="14" t="str">
        <f>VLOOKUP(A340,[2]Contratos!A:F,6,0)</f>
        <v>08.808.153/0001-71</v>
      </c>
      <c r="F340" s="15" t="str">
        <f>VLOOKUP(A340,[2]Contratos!A:G,7,0)</f>
        <v>34/2022</v>
      </c>
      <c r="G340" s="15" t="str">
        <f>VLOOKUP(A340,[2]Contratos!A:H,8,0)</f>
        <v xml:space="preserve">1º ADITIVO DE CONTRATO 34/2022
</v>
      </c>
      <c r="H340" s="16">
        <f>VLOOKUP(A340,[2]Contratos!A:K,11,0)</f>
        <v>45090</v>
      </c>
      <c r="I340" s="17" t="str">
        <f>VLOOKUP(A340,[2]Contratos!A:L,12,0)</f>
        <v>Lei 13.303/2016
Pregão Eletrônico 
PE Nº 52/2021 EMGEPRON</v>
      </c>
      <c r="J340" s="16">
        <f>VLOOKUP(A340,[2]Contratos!A:M,13,0)</f>
        <v>45142</v>
      </c>
      <c r="K340" s="17">
        <f>VLOOKUP(A340,[2]Contratos!A:N,14,0)</f>
        <v>360000</v>
      </c>
      <c r="L340" s="17" t="str">
        <f>VLOOKUP(A340,[2]Contratos!A:O,15,0)</f>
        <v>ENCERRADO</v>
      </c>
    </row>
    <row r="341" spans="1:12" ht="91.5" customHeight="1" x14ac:dyDescent="0.25">
      <c r="A341" s="11">
        <v>7342</v>
      </c>
      <c r="B341" s="12" t="str">
        <f>VLOOKUP(A341,[2]Contratos!A:B,2,0)</f>
        <v>50900.000832/2022-74</v>
      </c>
      <c r="C341" s="13" t="str">
        <f>VLOOKUP(A341,[2]Contratos!A:C,3,0)</f>
        <v>PRESTAÇÃO DE SERVIÇO DE AGENCIAMENTO DE VIAGENS, NACIONAIS, INTERNACIONAIS E ASSISTÊNCIA EMERGENCIAL, E DEMAIS ATIVIDADES ACESSÓRIAS AO FEITO, PARA A COMPANHIA DOCAS DO CEARÁ, MEDIANTE ADESÃO À ATA DE REGISTRO DE PREÇOS.</v>
      </c>
      <c r="D341" s="13" t="str">
        <f>VLOOKUP(A341,[2]Contratos!A:E,5,0)</f>
        <v>FUTURA AGÊNCIA DE VIAGENS E TURISMO LTDA</v>
      </c>
      <c r="E341" s="14" t="str">
        <f>VLOOKUP(A341,[2]Contratos!A:F,6,0)</f>
        <v>08.808.153/0001-71</v>
      </c>
      <c r="F341" s="15" t="str">
        <f>VLOOKUP(A341,[2]Contratos!A:G,7,0)</f>
        <v>34/2022</v>
      </c>
      <c r="G341" s="15" t="str">
        <f>VLOOKUP(A341,[2]Contratos!A:H,8,0)</f>
        <v xml:space="preserve">2º ADITIVO DE CONTRATO 34/2022
</v>
      </c>
      <c r="H341" s="16">
        <f>VLOOKUP(A341,[2]Contratos!A:K,11,0)</f>
        <v>45142</v>
      </c>
      <c r="I341" s="17" t="str">
        <f>VLOOKUP(A341,[2]Contratos!A:L,12,0)</f>
        <v>Lei 13.303/2016
Pregão Eletrônico 
PE Nº 52/2021 EMGEPRON</v>
      </c>
      <c r="J341" s="16">
        <f>VLOOKUP(A341,[2]Contratos!A:M,13,0)</f>
        <v>45232</v>
      </c>
      <c r="K341" s="17">
        <f>VLOOKUP(A341,[2]Contratos!A:N,14,0)</f>
        <v>90000</v>
      </c>
      <c r="L341" s="17" t="str">
        <f>VLOOKUP(A341,[2]Contratos!A:O,15,0)</f>
        <v>ENCERRADO</v>
      </c>
    </row>
    <row r="342" spans="1:12" ht="91.5" customHeight="1" x14ac:dyDescent="0.25">
      <c r="A342" s="11">
        <v>7350</v>
      </c>
      <c r="B342" s="12" t="str">
        <f>VLOOKUP(A342,[2]Contratos!A:B,2,0)</f>
        <v>50900.000994/2021-21</v>
      </c>
      <c r="C342" s="13" t="str">
        <f>VLOOKUP(A342,[2]Contratos!A:C,3,0)</f>
        <v>CONTRATAÇÃO DE EMPRESA ESPECIALIZADA PARA EXECUÇÃO DO SERVIÇO DE REPINTURA DAS DEMARCAÇÕES DE SINALIZAÇÕES HORIZONTAIS E ENDEREÇAMENTO DE CONTÊINERES</v>
      </c>
      <c r="D342" s="13" t="str">
        <f>VLOOKUP(A342,[2]Contratos!A:E,5,0)</f>
        <v>FIRME EMPREENDIMENTOS LTDA</v>
      </c>
      <c r="E342" s="14" t="str">
        <f>VLOOKUP(A342,[2]Contratos!A:F,6,0)</f>
        <v>13.864.742/0001-07</v>
      </c>
      <c r="F342" s="15" t="str">
        <f>VLOOKUP(A342,[2]Contratos!A:G,7,0)</f>
        <v>35/2022</v>
      </c>
      <c r="G342" s="15">
        <f>VLOOKUP(A342,[2]Contratos!A:H,8,0)</f>
        <v>0</v>
      </c>
      <c r="H342" s="16">
        <f>VLOOKUP(A342,[2]Contratos!A:K,11,0)</f>
        <v>44796</v>
      </c>
      <c r="I342" s="17" t="str">
        <f>VLOOKUP(A342,[2]Contratos!A:L,12,0)</f>
        <v>Lei 13.303/2016
Pregão Eletrônico 
PE Nº 12/2022</v>
      </c>
      <c r="J342" s="16">
        <f>VLOOKUP(A342,[2]Contratos!A:M,13,0)</f>
        <v>45027</v>
      </c>
      <c r="K342" s="17">
        <f>VLOOKUP(A342,[2]Contratos!A:N,14,0)</f>
        <v>278240.68</v>
      </c>
      <c r="L342" s="17" t="str">
        <f>VLOOKUP(A342,[2]Contratos!A:O,15,0)</f>
        <v>ENCERRADO</v>
      </c>
    </row>
    <row r="343" spans="1:12" ht="91.5" customHeight="1" x14ac:dyDescent="0.25">
      <c r="A343" s="11">
        <v>7360</v>
      </c>
      <c r="B343" s="12" t="str">
        <f>VLOOKUP(A343,[2]Contratos!A:B,2,0)</f>
        <v>50900.000217/2020-04</v>
      </c>
      <c r="C343" s="13" t="str">
        <f>VLOOKUP(A343,[2]Contratos!A:C,3,0)</f>
        <v>PRESTAÇÃO DE SERVIÇOS DE MANUTENÇÃO DAS INSTALAÇÕES CIVIS E PREDIAIS DO PORTO DE FORTALEZA</v>
      </c>
      <c r="D343" s="13" t="str">
        <f>VLOOKUP(A343,[2]Contratos!A:E,5,0)</f>
        <v xml:space="preserve">EDRO ENGENHARIA </v>
      </c>
      <c r="E343" s="14" t="str">
        <f>VLOOKUP(A343,[2]Contratos!A:F,6,0)</f>
        <v xml:space="preserve">03.276.273/0001-51 </v>
      </c>
      <c r="F343" s="15" t="str">
        <f>VLOOKUP(A343,[2]Contratos!A:G,7,0)</f>
        <v>36/2022</v>
      </c>
      <c r="G343" s="15">
        <f>VLOOKUP(A343,[2]Contratos!A:H,8,0)</f>
        <v>0</v>
      </c>
      <c r="H343" s="16">
        <f>VLOOKUP(A343,[2]Contratos!A:K,11,0)</f>
        <v>44813</v>
      </c>
      <c r="I343" s="17" t="str">
        <f>VLOOKUP(A343,[2]Contratos!A:L,12,0)</f>
        <v>Lei 13.303/2016
Pregão Eletrônico 
PE Nº 18/2022</v>
      </c>
      <c r="J343" s="16">
        <f>VLOOKUP(A343,[2]Contratos!A:M,13,0)</f>
        <v>45913</v>
      </c>
      <c r="K343" s="17">
        <f>VLOOKUP(A343,[2]Contratos!A:N,14,0)</f>
        <v>9759520.0500000007</v>
      </c>
      <c r="L343" s="17" t="str">
        <f>VLOOKUP(A343,[2]Contratos!A:O,15,0)</f>
        <v>ENCERRADO</v>
      </c>
    </row>
    <row r="344" spans="1:12" ht="91.5" customHeight="1" x14ac:dyDescent="0.25">
      <c r="A344" s="11">
        <v>7361</v>
      </c>
      <c r="B344" s="12" t="str">
        <f>VLOOKUP(A344,[2]Contratos!A:B,2,0)</f>
        <v>50900.000217/2020-04</v>
      </c>
      <c r="C344" s="13" t="str">
        <f>VLOOKUP(A344,[2]Contratos!A:C,3,0)</f>
        <v>PRESTAÇÃO DE SERVIÇOS DE MANUTENÇÃO DAS INSTALAÇÕES CIVIS E PREDIAIS DO PORTO DE FORTALEZA</v>
      </c>
      <c r="D344" s="13" t="str">
        <f>VLOOKUP(A344,[2]Contratos!A:E,5,0)</f>
        <v xml:space="preserve">EDRO ENGENHARIA </v>
      </c>
      <c r="E344" s="14" t="str">
        <f>VLOOKUP(A344,[2]Contratos!A:F,6,0)</f>
        <v xml:space="preserve">03.276.273/0001-51 </v>
      </c>
      <c r="F344" s="15" t="str">
        <f>VLOOKUP(A344,[2]Contratos!A:G,7,0)</f>
        <v>36/2022</v>
      </c>
      <c r="G344" s="15" t="str">
        <f>VLOOKUP(A344,[2]Contratos!A:H,8,0)</f>
        <v xml:space="preserve">1º ADITIVO DE CONTRATO 36/2022
</v>
      </c>
      <c r="H344" s="16">
        <f>VLOOKUP(A344,[2]Contratos!A:K,11,0)</f>
        <v>45107</v>
      </c>
      <c r="I344" s="17" t="str">
        <f>VLOOKUP(A344,[2]Contratos!A:L,12,0)</f>
        <v>Lei 13.303/2016
Pregão Eletrônico 
PE Nº 18/2022</v>
      </c>
      <c r="J344" s="16">
        <f>VLOOKUP(A344,[2]Contratos!A:M,13,0)</f>
        <v>45913</v>
      </c>
      <c r="K344" s="17">
        <f>VLOOKUP(A344,[2]Contratos!A:N,14,0)</f>
        <v>9956114.3200000003</v>
      </c>
      <c r="L344" s="17" t="str">
        <f>VLOOKUP(A344,[2]Contratos!A:O,15,0)</f>
        <v>ENCERRADO</v>
      </c>
    </row>
    <row r="345" spans="1:12" ht="91.5" customHeight="1" x14ac:dyDescent="0.25">
      <c r="A345" s="11">
        <v>7362</v>
      </c>
      <c r="B345" s="12" t="str">
        <f>VLOOKUP(A345,[2]Contratos!A:B,2,0)</f>
        <v>50900.000217/2020-04</v>
      </c>
      <c r="C345" s="13" t="str">
        <f>VLOOKUP(A345,[2]Contratos!A:C,3,0)</f>
        <v>PRESTAÇÃO DE SERVIÇOS DE MANUTENÇÃO DAS INSTALAÇÕES CIVIS E PREDIAIS DO PORTO DE FORTALEZA</v>
      </c>
      <c r="D345" s="13" t="str">
        <f>VLOOKUP(A345,[2]Contratos!A:E,5,0)</f>
        <v xml:space="preserve">EDRO ENGENHARIA </v>
      </c>
      <c r="E345" s="14" t="str">
        <f>VLOOKUP(A345,[2]Contratos!A:F,6,0)</f>
        <v xml:space="preserve">03.276.273/0001-51 </v>
      </c>
      <c r="F345" s="15" t="str">
        <f>VLOOKUP(A345,[2]Contratos!A:G,7,0)</f>
        <v>36/2022</v>
      </c>
      <c r="G345" s="15" t="str">
        <f>VLOOKUP(A345,[2]Contratos!A:H,8,0)</f>
        <v xml:space="preserve">2º ADITIVO DE CONTRATO 36/2022
</v>
      </c>
      <c r="H345" s="16">
        <f>VLOOKUP(A345,[2]Contratos!A:K,11,0)</f>
        <v>45178</v>
      </c>
      <c r="I345" s="17" t="str">
        <f>VLOOKUP(A345,[2]Contratos!A:L,12,0)</f>
        <v>Lei 13.303/2016
Pregão Eletrônico 
PE Nº 18/2022</v>
      </c>
      <c r="J345" s="16">
        <f>VLOOKUP(A345,[2]Contratos!A:M,13,0)</f>
        <v>45913</v>
      </c>
      <c r="K345" s="17">
        <f>VLOOKUP(A345,[2]Contratos!A:N,14,0)</f>
        <v>10017223.039999999</v>
      </c>
      <c r="L345" s="17" t="str">
        <f>VLOOKUP(A345,[2]Contratos!A:O,15,0)</f>
        <v>ENCERRADO</v>
      </c>
    </row>
    <row r="346" spans="1:12" ht="91.5" customHeight="1" x14ac:dyDescent="0.25">
      <c r="A346" s="11">
        <v>7370</v>
      </c>
      <c r="B346" s="12" t="str">
        <f>VLOOKUP(A346,[2]Contratos!A:B,2,0)</f>
        <v>50900.001008/2021-51</v>
      </c>
      <c r="C346" s="13" t="str">
        <f>VLOOKUP(A346,[2]Contratos!A:C,3,0)</f>
        <v>PRESTAÇÃO DE SERVIÇOS DE REVITALIZAÇÃO BÁSICA PARA TEMPORADA DE CRUZEIROS 2022-2023 (LOTE 03 - FORNECIMENTO E INSTALAÇÃO DO FORRO), DO TERMINAL MARÍTIMO DE PASSAGEIROS DO PORTO DE FORTALEZA</v>
      </c>
      <c r="D346" s="13" t="str">
        <f>VLOOKUP(A346,[2]Contratos!A:E,5,0)</f>
        <v>COLOSSO - LOCAÇÕES E SERVIÇOS LTDA</v>
      </c>
      <c r="E346" s="14" t="str">
        <f>VLOOKUP(A346,[2]Contratos!A:F,6,0)</f>
        <v>34.841.308/0001-81</v>
      </c>
      <c r="F346" s="15" t="str">
        <f>VLOOKUP(A346,[2]Contratos!A:G,7,0)</f>
        <v>37/2022</v>
      </c>
      <c r="G346" s="15">
        <f>VLOOKUP(A346,[2]Contratos!A:H,8,0)</f>
        <v>0</v>
      </c>
      <c r="H346" s="16">
        <f>VLOOKUP(A346,[2]Contratos!A:K,11,0)</f>
        <v>44834</v>
      </c>
      <c r="I346" s="17" t="str">
        <f>VLOOKUP(A346,[2]Contratos!A:L,12,0)</f>
        <v>Lei 13.303/2016 CONTRATAÇÃO DIRETA DISPENSA DE LICITAÇÃO</v>
      </c>
      <c r="J346" s="16">
        <f>VLOOKUP(A346,[2]Contratos!A:M,13,0)</f>
        <v>44972</v>
      </c>
      <c r="K346" s="17">
        <f>VLOOKUP(A346,[2]Contratos!A:N,14,0)</f>
        <v>55086.65</v>
      </c>
      <c r="L346" s="17" t="str">
        <f>VLOOKUP(A346,[2]Contratos!A:O,15,0)</f>
        <v>ENCERRADO</v>
      </c>
    </row>
    <row r="347" spans="1:12" ht="91.5" customHeight="1" x14ac:dyDescent="0.25">
      <c r="A347" s="11">
        <v>7380</v>
      </c>
      <c r="B347" s="12" t="str">
        <f>VLOOKUP(A347,[2]Contratos!A:B,2,0)</f>
        <v>50900.000086/2022-19</v>
      </c>
      <c r="C347" s="13" t="str">
        <f>VLOOKUP(A347,[2]Contratos!A:C,3,0)</f>
        <v>AQUISIÇÃO DE ELASTÔMEROS E ACESSÓRIOS PARA DEFENSAS PORTUÁRIA (LOTE 03), PARA A COMPANHIA DOCAS DO CEARÁ</v>
      </c>
      <c r="D347" s="13" t="str">
        <f>VLOOKUP(A347,[2]Contratos!A:E,5,0)</f>
        <v>FORTNORT DESENVOLVIMENTO AMBIENTAL E URBANO EIRELI</v>
      </c>
      <c r="E347" s="14" t="str">
        <f>VLOOKUP(A347,[2]Contratos!A:F,6,0)</f>
        <v>00.900.846/0001-88</v>
      </c>
      <c r="F347" s="15" t="str">
        <f>VLOOKUP(A347,[2]Contratos!A:G,7,0)</f>
        <v>38/2022</v>
      </c>
      <c r="G347" s="15">
        <f>VLOOKUP(A347,[2]Contratos!A:H,8,0)</f>
        <v>0</v>
      </c>
      <c r="H347" s="16">
        <f>VLOOKUP(A347,[2]Contratos!A:K,11,0)</f>
        <v>44830</v>
      </c>
      <c r="I347" s="17" t="str">
        <f>VLOOKUP(A347,[2]Contratos!A:L,12,0)</f>
        <v>Lei 13.303/2016
Pregão Eletrônico 
PE Nº 21/2022</v>
      </c>
      <c r="J347" s="16">
        <f>VLOOKUP(A347,[2]Contratos!A:M,13,0)</f>
        <v>45979</v>
      </c>
      <c r="K347" s="17">
        <f>VLOOKUP(A347,[2]Contratos!A:N,14,0)</f>
        <v>546480</v>
      </c>
      <c r="L347" s="17" t="str">
        <f>VLOOKUP(A347,[2]Contratos!A:O,15,0)</f>
        <v>ENCERRADO</v>
      </c>
    </row>
    <row r="348" spans="1:12" ht="91.5" customHeight="1" x14ac:dyDescent="0.25">
      <c r="A348" s="11">
        <v>7390</v>
      </c>
      <c r="B348" s="12" t="str">
        <f>VLOOKUP(A348,[2]Contratos!A:B,2,0)</f>
        <v>50900.000086/2022-19</v>
      </c>
      <c r="C348" s="13" t="str">
        <f>VLOOKUP(A348,[2]Contratos!A:C,3,0)</f>
        <v>AQUISIÇÃO DE ELASTÔMEROS E ACESSÓRIOS PARA DEFENSAS PORTUÁRIA (LOTE 01 E 02), PARA A COMPANHIA DOCAS DO CEARÁ</v>
      </c>
      <c r="D348" s="13" t="str">
        <f>VLOOKUP(A348,[2]Contratos!A:E,5,0)</f>
        <v xml:space="preserve">ANDINO LTDA </v>
      </c>
      <c r="E348" s="14" t="str">
        <f>VLOOKUP(A348,[2]Contratos!A:F,6,0)</f>
        <v>19.792.159/0001-14</v>
      </c>
      <c r="F348" s="15" t="str">
        <f>VLOOKUP(A348,[2]Contratos!A:G,7,0)</f>
        <v>39/2022</v>
      </c>
      <c r="G348" s="15">
        <f>VLOOKUP(A348,[2]Contratos!A:H,8,0)</f>
        <v>0</v>
      </c>
      <c r="H348" s="16">
        <f>VLOOKUP(A348,[2]Contratos!A:K,11,0)</f>
        <v>44845</v>
      </c>
      <c r="I348" s="17" t="str">
        <f>VLOOKUP(A348,[2]Contratos!A:L,12,0)</f>
        <v>Lei 13.303/2016
Pregão Eletrônico 
PE Nº 12/2022</v>
      </c>
      <c r="J348" s="16">
        <f>VLOOKUP(A348,[2]Contratos!A:M,13,0)</f>
        <v>45979</v>
      </c>
      <c r="K348" s="17">
        <f>VLOOKUP(A348,[2]Contratos!A:N,14,0)</f>
        <v>4285999.2300000004</v>
      </c>
      <c r="L348" s="17" t="str">
        <f>VLOOKUP(A348,[2]Contratos!A:O,15,0)</f>
        <v>ENCERRADO</v>
      </c>
    </row>
    <row r="349" spans="1:12" ht="91.5" customHeight="1" x14ac:dyDescent="0.25">
      <c r="A349" s="11">
        <v>7391</v>
      </c>
      <c r="B349" s="12" t="str">
        <f>VLOOKUP(A349,[2]Contratos!A:B,2,0)</f>
        <v>50900.000086/2022-19</v>
      </c>
      <c r="C349" s="13" t="str">
        <f>VLOOKUP(A349,[2]Contratos!A:C,3,0)</f>
        <v>AQUISIÇÃO DE ELASTÔMEROS E ACESSÓRIOS PARA DEFENSAS PORTUÁRIA (LOTE 01 E 02), PARA A COMPANHIA DOCAS DO CEARÁ</v>
      </c>
      <c r="D349" s="13" t="str">
        <f>VLOOKUP(A349,[2]Contratos!A:E,5,0)</f>
        <v xml:space="preserve">ANDINO LTDA </v>
      </c>
      <c r="E349" s="14" t="str">
        <f>VLOOKUP(A349,[2]Contratos!A:F,6,0)</f>
        <v>19.792.159/0001-14</v>
      </c>
      <c r="F349" s="15" t="str">
        <f>VLOOKUP(A349,[2]Contratos!A:G,7,0)</f>
        <v>39/2022</v>
      </c>
      <c r="G349" s="15" t="str">
        <f>VLOOKUP(A349,[2]Contratos!A:H,8,0)</f>
        <v xml:space="preserve">1º ADITIVO DE CONTRATO 31/2022
</v>
      </c>
      <c r="H349" s="16">
        <f>VLOOKUP(A349,[2]Contratos!A:K,11,0)</f>
        <v>45051</v>
      </c>
      <c r="I349" s="17" t="str">
        <f>VLOOKUP(A349,[2]Contratos!A:L,12,0)</f>
        <v>Lei 13.303/2016
Pregão Eletrônico 
PE Nº 12/2022</v>
      </c>
      <c r="J349" s="16">
        <f>VLOOKUP(A349,[2]Contratos!A:M,13,0)</f>
        <v>45979</v>
      </c>
      <c r="K349" s="17">
        <f>VLOOKUP(A349,[2]Contratos!A:N,14,0)</f>
        <v>4285999.2300000004</v>
      </c>
      <c r="L349" s="17" t="str">
        <f>VLOOKUP(A349,[2]Contratos!A:O,15,0)</f>
        <v>ENCERRADO</v>
      </c>
    </row>
    <row r="350" spans="1:12" ht="91.5" customHeight="1" x14ac:dyDescent="0.25">
      <c r="A350" s="11">
        <v>7400</v>
      </c>
      <c r="B350" s="12" t="str">
        <f>VLOOKUP(A350,[2]Contratos!A:B,2,0)</f>
        <v>50900.001021/2021-18</v>
      </c>
      <c r="C350" s="13" t="str">
        <f>VLOOKUP(A350,[2]Contratos!A:C,3,0)</f>
        <v xml:space="preserve">AQUISIÇÃO E INSTALAÇÃO DE APARELHOS AR CONDICIONADOS PARA ATENDER AS NECESSIDADES DA COMPANHIA DOCAS DO CEARÁ - CDC - LOTES 01, 05 E 08 </v>
      </c>
      <c r="D350" s="13" t="str">
        <f>VLOOKUP(A350,[2]Contratos!A:E,5,0)</f>
        <v xml:space="preserve">ATENA COMERCIO DE MOVEIS EIRELI ME </v>
      </c>
      <c r="E350" s="14" t="str">
        <f>VLOOKUP(A350,[2]Contratos!A:F,6,0)</f>
        <v xml:space="preserve">12.510.074/0001-57 </v>
      </c>
      <c r="F350" s="15" t="str">
        <f>VLOOKUP(A350,[2]Contratos!A:G,7,0)</f>
        <v>40/2022</v>
      </c>
      <c r="G350" s="15">
        <f>VLOOKUP(A350,[2]Contratos!A:H,8,0)</f>
        <v>0</v>
      </c>
      <c r="H350" s="16">
        <f>VLOOKUP(A350,[2]Contratos!A:K,11,0)</f>
        <v>44834</v>
      </c>
      <c r="I350" s="17" t="str">
        <f>VLOOKUP(A350,[2]Contratos!A:L,12,0)</f>
        <v>Lei 13.303/2016
Pregão Eletrônico 
PE Nº 15/2022</v>
      </c>
      <c r="J350" s="16">
        <f>VLOOKUP(A350,[2]Contratos!A:M,13,0)</f>
        <v>45208</v>
      </c>
      <c r="K350" s="17">
        <f>VLOOKUP(A350,[2]Contratos!A:N,14,0)</f>
        <v>90853.38</v>
      </c>
      <c r="L350" s="17" t="str">
        <f>VLOOKUP(A350,[2]Contratos!A:O,15,0)</f>
        <v>ENCERRADO</v>
      </c>
    </row>
    <row r="351" spans="1:12" ht="91.5" customHeight="1" x14ac:dyDescent="0.25">
      <c r="A351" s="11">
        <v>7410</v>
      </c>
      <c r="B351" s="12" t="str">
        <f>VLOOKUP(A351,[2]Contratos!A:B,2,0)</f>
        <v>50900.000705/2022-75</v>
      </c>
      <c r="C351" s="13" t="str">
        <f>VLOOKUP(A351,[2]Contratos!A:C,3,0)</f>
        <v>PRESTAÇÃO DE SERVIÇO DE MANUTENÇÃO INFRAESTRUTURA TELEFÔNICA COM FORNECIMENTO DE PEÇAS PARA O PORTO DE FORTALEZA.</v>
      </c>
      <c r="D351" s="13" t="str">
        <f>VLOOKUP(A351,[2]Contratos!A:E,5,0)</f>
        <v>SET SERVIÇOS ESPECIALIZADOS EM TELEINFORMATICA LTDA – EPP</v>
      </c>
      <c r="E351" s="14" t="str">
        <f>VLOOKUP(A351,[2]Contratos!A:F,6,0)</f>
        <v>23.532.617/0001-53</v>
      </c>
      <c r="F351" s="15" t="str">
        <f>VLOOKUP(A351,[2]Contratos!A:G,7,0)</f>
        <v>41/2022</v>
      </c>
      <c r="G351" s="15">
        <f>VLOOKUP(A351,[2]Contratos!A:H,8,0)</f>
        <v>0</v>
      </c>
      <c r="H351" s="16">
        <f>VLOOKUP(A351,[2]Contratos!A:K,11,0)</f>
        <v>44841</v>
      </c>
      <c r="I351" s="17" t="str">
        <f>VLOOKUP(A351,[2]Contratos!A:L,12,0)</f>
        <v>Lei 13.303/2016 CONTRATAÇÃO DIRETA DISPENSA DE LICITAÇÃO</v>
      </c>
      <c r="J351" s="16">
        <f>VLOOKUP(A351,[2]Contratos!A:M,13,0)</f>
        <v>45246</v>
      </c>
      <c r="K351" s="17">
        <f>VLOOKUP(A351,[2]Contratos!A:N,14,0)</f>
        <v>11880</v>
      </c>
      <c r="L351" s="17" t="str">
        <f>VLOOKUP(A351,[2]Contratos!A:O,15,0)</f>
        <v>ENCERRADO</v>
      </c>
    </row>
    <row r="352" spans="1:12" ht="118.5" customHeight="1" x14ac:dyDescent="0.25">
      <c r="A352" s="11">
        <v>7420</v>
      </c>
      <c r="B352" s="12" t="str">
        <f>VLOOKUP(A352,[2]Contratos!A:B,2,0)</f>
        <v>50900.001067/2022-18</v>
      </c>
      <c r="C352" s="13" t="str">
        <f>VLOOKUP(A352,[2]Contratos!A:C,3,0)</f>
        <v>CONTRATAÇÃO DE EMPRESA ESPECIALIZADA NA PRESTAÇÃO DE SERVIÇOS DE ORGANIZAÇÃO, PLANEJAMENTO E REALIZAÇÃO DE CONCURSO PÚBLICO PARA PROVIMENTO DA GUARDA PORTUÁRIA</v>
      </c>
      <c r="D352" s="13" t="str">
        <f>VLOOKUP(A352,[2]Contratos!A:E,5,0)</f>
        <v>INSTITUTO DE DESENVOLVIMENTO INSTITUCIONAL BRASILEIRO – IDIB</v>
      </c>
      <c r="E352" s="14" t="str">
        <f>VLOOKUP(A352,[2]Contratos!A:F,6,0)</f>
        <v>22.513.518/0001-61</v>
      </c>
      <c r="F352" s="15" t="str">
        <f>VLOOKUP(A352,[2]Contratos!A:G,7,0)</f>
        <v>42/2022</v>
      </c>
      <c r="G352" s="15">
        <f>VLOOKUP(A352,[2]Contratos!A:H,8,0)</f>
        <v>0</v>
      </c>
      <c r="H352" s="16">
        <f>VLOOKUP(A352,[2]Contratos!A:K,11,0)</f>
        <v>44834</v>
      </c>
      <c r="I352" s="17" t="str">
        <f>VLOOKUP(A352,[2]Contratos!A:L,12,0)</f>
        <v>Lei 13.303/2016 CONTRATAÇÃO DIRETA DISPENSA DE LICITAÇÃO</v>
      </c>
      <c r="J352" s="16">
        <f>VLOOKUP(A352,[2]Contratos!A:M,13,0)</f>
        <v>45237</v>
      </c>
      <c r="K352" s="17">
        <f>VLOOKUP(A352,[2]Contratos!A:N,14,0)</f>
        <v>188000</v>
      </c>
      <c r="L352" s="17" t="str">
        <f>VLOOKUP(A352,[2]Contratos!A:O,15,0)</f>
        <v>ENCERRADO</v>
      </c>
    </row>
    <row r="353" spans="1:12" ht="68.25" customHeight="1" x14ac:dyDescent="0.25">
      <c r="A353" s="11">
        <v>7430</v>
      </c>
      <c r="B353" s="12" t="str">
        <f>VLOOKUP(A353,[2]Contratos!A:B,2,0)</f>
        <v>50900.000602/2021-24</v>
      </c>
      <c r="C353" s="13" t="str">
        <f>VLOOKUP(A353,[2]Contratos!A:C,3,0)</f>
        <v>PRESTAÇÃO DE SERVIÇO PARA OPERACIONALIZAÇÃO DE EQUIPAMENTO DE SCANNER PARA ATENDIMENTO À TEMPORADA DE CRUZEIROS 2022/2023, PARA COMPANHIA DOCAS DO CEARÁ</v>
      </c>
      <c r="D353" s="13" t="str">
        <f>VLOOKUP(A353,[2]Contratos!A:E,5,0)</f>
        <v>SOLTECH COMERCIO E SERVIÇOS DE INFORMATICA LTDA</v>
      </c>
      <c r="E353" s="14" t="str">
        <f>VLOOKUP(A353,[2]Contratos!A:F,6,0)</f>
        <v>33.675.576/0001-08</v>
      </c>
      <c r="F353" s="15" t="str">
        <f>VLOOKUP(A353,[2]Contratos!A:G,7,0)</f>
        <v>43/2022</v>
      </c>
      <c r="G353" s="15">
        <f>VLOOKUP(A353,[2]Contratos!A:H,8,0)</f>
        <v>0</v>
      </c>
      <c r="H353" s="16">
        <f>VLOOKUP(A353,[2]Contratos!A:K,11,0)</f>
        <v>44844</v>
      </c>
      <c r="I353" s="17" t="str">
        <f>VLOOKUP(A353,[2]Contratos!A:L,12,0)</f>
        <v>Lei 13.303/2016 CONTRATAÇÃO DIRETA DISPENSA DE LICITAÇÃO</v>
      </c>
      <c r="J353" s="16">
        <f>VLOOKUP(A353,[2]Contratos!A:M,13,0)</f>
        <v>45177</v>
      </c>
      <c r="K353" s="17">
        <f>VLOOKUP(A353,[2]Contratos!A:N,14,0)</f>
        <v>36049.589999999997</v>
      </c>
      <c r="L353" s="17" t="str">
        <f>VLOOKUP(A353,[2]Contratos!A:O,15,0)</f>
        <v>ENCERRADO</v>
      </c>
    </row>
    <row r="354" spans="1:12" ht="68.25" customHeight="1" x14ac:dyDescent="0.25">
      <c r="A354" s="11">
        <v>7431</v>
      </c>
      <c r="B354" s="12" t="str">
        <f>VLOOKUP(A354,[2]Contratos!A:B,2,0)</f>
        <v>50900.000602/2021-24</v>
      </c>
      <c r="C354" s="13" t="str">
        <f>VLOOKUP(A354,[2]Contratos!A:C,3,0)</f>
        <v>PRESTAÇÃO DE SERVIÇO PARA OPERACIONALIZAÇÃO DE EQUIPAMENTO DE SCANNER PARA ATENDIMENTO À TEMPORADA DE CRUZEIROS 2022/2023, PARA COMPANHIA DOCAS DO CEARÁ</v>
      </c>
      <c r="D354" s="13" t="str">
        <f>VLOOKUP(A354,[2]Contratos!A:E,5,0)</f>
        <v>SOLTECH COMERCIO E SERVIÇOS DE INFORMATICA LTDA</v>
      </c>
      <c r="E354" s="14" t="str">
        <f>VLOOKUP(A354,[2]Contratos!A:F,6,0)</f>
        <v>33.675.576/0001-08</v>
      </c>
      <c r="F354" s="15" t="str">
        <f>VLOOKUP(A354,[2]Contratos!A:G,7,0)</f>
        <v>43/2022</v>
      </c>
      <c r="G354" s="15" t="str">
        <f>VLOOKUP(A354,[2]Contratos!A:H,8,0)</f>
        <v xml:space="preserve">1º ADITIVO DE CONTRATO 43/2022
</v>
      </c>
      <c r="H354" s="16">
        <f>VLOOKUP(A354,[2]Contratos!A:K,11,0)</f>
        <v>44998</v>
      </c>
      <c r="I354" s="17" t="str">
        <f>VLOOKUP(A354,[2]Contratos!A:L,12,0)</f>
        <v>Lei 13.303/2016 CONTRATAÇÃO DIRETA DISPENSA DE LICITAÇÃO</v>
      </c>
      <c r="J354" s="16">
        <f>VLOOKUP(A354,[2]Contratos!A:M,13,0)</f>
        <v>45177</v>
      </c>
      <c r="K354" s="17">
        <f>VLOOKUP(A354,[2]Contratos!A:N,14,0)</f>
        <v>45061.99</v>
      </c>
      <c r="L354" s="17" t="str">
        <f>VLOOKUP(A354,[2]Contratos!A:O,15,0)</f>
        <v>ENCERRADO</v>
      </c>
    </row>
    <row r="355" spans="1:12" ht="56.25" customHeight="1" x14ac:dyDescent="0.25">
      <c r="A355" s="11">
        <v>7440</v>
      </c>
      <c r="B355" s="12" t="str">
        <f>VLOOKUP(A355,[2]Contratos!A:B,2,0)</f>
        <v>50900.000232/2020-44</v>
      </c>
      <c r="C355" s="13" t="str">
        <f>VLOOKUP(A355,[2]Contratos!A:C,3,0)</f>
        <v>FORNECIMENTO DE PARAFUSOS E PORCAS DAS DEFENSAS PORTUÁRIAS DO PORTO DO MUCURIPE</v>
      </c>
      <c r="D355" s="13" t="str">
        <f>VLOOKUP(A355,[2]Contratos!A:E,5,0)</f>
        <v>BIANCA ISABELE PA DE FARIA.</v>
      </c>
      <c r="E355" s="14" t="str">
        <f>VLOOKUP(A355,[2]Contratos!A:F,6,0)</f>
        <v>39.587.752/0001-36</v>
      </c>
      <c r="F355" s="15" t="str">
        <f>VLOOKUP(A355,[2]Contratos!A:G,7,0)</f>
        <v>44/2022</v>
      </c>
      <c r="G355" s="15">
        <f>VLOOKUP(A355,[2]Contratos!A:H,8,0)</f>
        <v>0</v>
      </c>
      <c r="H355" s="16">
        <f>VLOOKUP(A355,[2]Contratos!A:K,11,0)</f>
        <v>44854</v>
      </c>
      <c r="I355" s="17" t="str">
        <f>VLOOKUP(A355,[2]Contratos!A:L,12,0)</f>
        <v>Lei 13.303/2016
Pregão Eletrônico 
PE Nº 25/2022</v>
      </c>
      <c r="J355" s="16">
        <f>VLOOKUP(A355,[2]Contratos!A:M,13,0)</f>
        <v>45223</v>
      </c>
      <c r="K355" s="17">
        <f>VLOOKUP(A355,[2]Contratos!A:N,14,0)</f>
        <v>167990</v>
      </c>
      <c r="L355" s="17" t="str">
        <f>VLOOKUP(A355,[2]Contratos!A:O,15,0)</f>
        <v>ENCERRADO</v>
      </c>
    </row>
    <row r="356" spans="1:12" ht="56.25" customHeight="1" x14ac:dyDescent="0.25">
      <c r="A356" s="11">
        <v>7450</v>
      </c>
      <c r="B356" s="12" t="str">
        <f>VLOOKUP(A356,[2]Contratos!A:B,2,0)</f>
        <v>50900.000405/2022-96</v>
      </c>
      <c r="C356" s="13" t="str">
        <f>VLOOKUP(A356,[2]Contratos!A:C,3,0)</f>
        <v>PRESTAÇÃO DE SERVIÇO DE INSTALAÇÃO DE GRADIL TIPO NYLOFOR E PORTÕES METÁLICOS, INCLUINDO SEU FORNECIMENTO E PEÇAS NECESSÁRIAS.</v>
      </c>
      <c r="D356" s="13" t="str">
        <f>VLOOKUP(A356,[2]Contratos!A:E,5,0)</f>
        <v>CONSTRUTORA KARBONE E COMERCIAL LTDA</v>
      </c>
      <c r="E356" s="14" t="str">
        <f>VLOOKUP(A356,[2]Contratos!A:F,6,0)</f>
        <v xml:space="preserve"> 14.208.934/0001-28</v>
      </c>
      <c r="F356" s="15" t="str">
        <f>VLOOKUP(A356,[2]Contratos!A:G,7,0)</f>
        <v>45/2022</v>
      </c>
      <c r="G356" s="15">
        <f>VLOOKUP(A356,[2]Contratos!A:H,8,0)</f>
        <v>0</v>
      </c>
      <c r="H356" s="16">
        <f>VLOOKUP(A356,[2]Contratos!A:K,11,0)</f>
        <v>44851</v>
      </c>
      <c r="I356" s="17" t="str">
        <f>VLOOKUP(A356,[2]Contratos!A:L,12,0)</f>
        <v>Lei 13.303/2016 CONTRATAÇÃO DIRETA DISPENSA DE LICITAÇÃO</v>
      </c>
      <c r="J356" s="16">
        <f>VLOOKUP(A356,[2]Contratos!A:M,13,0)</f>
        <v>45033</v>
      </c>
      <c r="K356" s="17">
        <f>VLOOKUP(A356,[2]Contratos!A:N,14,0)</f>
        <v>161118.79</v>
      </c>
      <c r="L356" s="17" t="str">
        <f>VLOOKUP(A356,[2]Contratos!A:O,15,0)</f>
        <v>ENCERRADO</v>
      </c>
    </row>
    <row r="357" spans="1:12" ht="71.25" customHeight="1" x14ac:dyDescent="0.25">
      <c r="A357" s="11">
        <v>7460</v>
      </c>
      <c r="B357" s="12" t="str">
        <f>VLOOKUP(A357,[2]Contratos!A:B,2,0)</f>
        <v>50900.000697/2021-86</v>
      </c>
      <c r="C357" s="13" t="str">
        <f>VLOOKUP(A357,[2]Contratos!A:C,3,0)</f>
        <v>SERVIÇO DE MANUTENÇÃO DE CATRACAS DE ACESSO E BARREIRAS/CANCELAS, INCLUINDO SEU FORNECIMENTO, INSTALAÇÃO E PEÇAS NECESSÁRIAS, PARA A COMPANHIA DOCAS DO CEARÁ (LOTE I E II).</v>
      </c>
      <c r="D357" s="13" t="str">
        <f>VLOOKUP(A357,[2]Contratos!A:E,5,0)</f>
        <v>COMÉRCIO E SERVIÇOS ENCEL AUTOMÁTICOS LTDA. </v>
      </c>
      <c r="E357" s="14" t="str">
        <f>VLOOKUP(A357,[2]Contratos!A:F,6,0)</f>
        <v>01.652.136/0001-49</v>
      </c>
      <c r="F357" s="15" t="str">
        <f>VLOOKUP(A357,[2]Contratos!A:G,7,0)</f>
        <v>46/2022</v>
      </c>
      <c r="G357" s="15">
        <f>VLOOKUP(A357,[2]Contratos!A:H,8,0)</f>
        <v>0</v>
      </c>
      <c r="H357" s="16">
        <f>VLOOKUP(A357,[2]Contratos!A:K,11,0)</f>
        <v>44859</v>
      </c>
      <c r="I357" s="17" t="str">
        <f>VLOOKUP(A357,[2]Contratos!A:L,12,0)</f>
        <v>Lei 13.303/2016
Pregão Eletrônico 
PE Nº 23/2022</v>
      </c>
      <c r="J357" s="16">
        <f>VLOOKUP(A357,[2]Contratos!A:M,13,0)</f>
        <v>45595</v>
      </c>
      <c r="K357" s="17">
        <f>VLOOKUP(A357,[2]Contratos!A:N,14,0)</f>
        <v>421309.26</v>
      </c>
      <c r="L357" s="17" t="str">
        <f>VLOOKUP(A357,[2]Contratos!A:O,15,0)</f>
        <v>ENCERRADO</v>
      </c>
    </row>
    <row r="358" spans="1:12" ht="71.25" customHeight="1" x14ac:dyDescent="0.25">
      <c r="A358" s="11">
        <v>7461</v>
      </c>
      <c r="B358" s="12" t="str">
        <f>VLOOKUP(A358,[2]Contratos!A:B,2,0)</f>
        <v>50900.000697/2021-86</v>
      </c>
      <c r="C358" s="13" t="str">
        <f>VLOOKUP(A358,[2]Contratos!A:C,3,0)</f>
        <v>SERVIÇO DE MANUTENÇÃO DE CATRACAS DE ACESSO E BARREIRAS/CANCELAS, INCLUINDO SEU FORNECIMENTO, INSTALAÇÃO E PEÇAS NECESSÁRIAS, PARA A COMPANHIA DOCAS DO CEARÁ (LOTE I E II).</v>
      </c>
      <c r="D358" s="13" t="str">
        <f>VLOOKUP(A358,[2]Contratos!A:E,5,0)</f>
        <v>COMÉRCIO E SERVIÇOS ENCEL AUTOMÁTICOS LTDA. </v>
      </c>
      <c r="E358" s="14" t="str">
        <f>VLOOKUP(A358,[2]Contratos!A:F,6,0)</f>
        <v>01.652.136/0001-49</v>
      </c>
      <c r="F358" s="15" t="str">
        <f>VLOOKUP(A358,[2]Contratos!A:G,7,0)</f>
        <v>46/2022</v>
      </c>
      <c r="G358" s="15" t="str">
        <f>VLOOKUP(A358,[2]Contratos!A:H,8,0)</f>
        <v xml:space="preserve">1º ADITIVO DE CONTRATO 462022
</v>
      </c>
      <c r="H358" s="16">
        <f>VLOOKUP(A358,[2]Contratos!A:K,11,0)</f>
        <v>45961</v>
      </c>
      <c r="I358" s="17" t="str">
        <f>VLOOKUP(A358,[2]Contratos!A:L,12,0)</f>
        <v>Lei 13.303/2016
Pregão Eletrônico 
PE Nº 23/2022</v>
      </c>
      <c r="J358" s="16">
        <f>VLOOKUP(A358,[2]Contratos!A:M,13,0)</f>
        <v>46325</v>
      </c>
      <c r="K358" s="17">
        <f>VLOOKUP(A358,[2]Contratos!A:N,14,0)</f>
        <v>26400</v>
      </c>
      <c r="L358" s="17" t="str">
        <f>VLOOKUP(A358,[2]Contratos!A:O,15,0)</f>
        <v>EM EXECUÇÃO</v>
      </c>
    </row>
    <row r="359" spans="1:12" ht="56.25" customHeight="1" x14ac:dyDescent="0.25">
      <c r="A359" s="11">
        <v>7480</v>
      </c>
      <c r="B359" s="12" t="str">
        <f>VLOOKUP(A359,[2]Contratos!A:B,2,0)</f>
        <v>50900.000726/2022-91</v>
      </c>
      <c r="C359" s="13" t="str">
        <f>VLOOKUP(A359,[2]Contratos!A:C,3,0)</f>
        <v>FORNECIMENTO DE COBERTURA MÓVEL</v>
      </c>
      <c r="D359" s="13" t="str">
        <f>VLOOKUP(A359,[2]Contratos!A:E,5,0)</f>
        <v>METALURGICA MOREIRA LTDA. </v>
      </c>
      <c r="E359" s="14" t="str">
        <f>VLOOKUP(A359,[2]Contratos!A:F,6,0)</f>
        <v xml:space="preserve">07.289.390/0001-00 </v>
      </c>
      <c r="F359" s="15" t="str">
        <f>VLOOKUP(A359,[2]Contratos!A:G,7,0)</f>
        <v>48/2022</v>
      </c>
      <c r="G359" s="15">
        <f>VLOOKUP(A359,[2]Contratos!A:H,8,0)</f>
        <v>0</v>
      </c>
      <c r="H359" s="16">
        <f>VLOOKUP(A359,[2]Contratos!A:K,11,0)</f>
        <v>44854</v>
      </c>
      <c r="I359" s="17" t="str">
        <f>VLOOKUP(A359,[2]Contratos!A:L,12,0)</f>
        <v>Lei 13.303/2016 CONTRATAÇÃO DIRETA DISPENSA DE LICITAÇÃO</v>
      </c>
      <c r="J359" s="16">
        <f>VLOOKUP(A359,[2]Contratos!A:M,13,0)</f>
        <v>44949</v>
      </c>
      <c r="K359" s="17">
        <f>VLOOKUP(A359,[2]Contratos!A:N,14,0)</f>
        <v>35500</v>
      </c>
      <c r="L359" s="17" t="str">
        <f>VLOOKUP(A359,[2]Contratos!A:O,15,0)</f>
        <v>ENCERRADO</v>
      </c>
    </row>
    <row r="360" spans="1:12" ht="68.25" customHeight="1" x14ac:dyDescent="0.25">
      <c r="A360" s="11">
        <v>7490</v>
      </c>
      <c r="B360" s="12" t="str">
        <f>VLOOKUP(A360,[2]Contratos!A:B,2,0)</f>
        <v>50900.000046/2022-77</v>
      </c>
      <c r="C360" s="13" t="str">
        <f>VLOOKUP(A360,[2]Contratos!A:C,3,0)</f>
        <v>PRESTAÇÃO DE SERVIÇOS EM MANUTENÇÃO PREVENTIVA E CORRETIVA, COM FORNECIMENTO TOTAL DE PEÇAS DE APARELHOS DE AR CONDICIONADOS PARA O PORTO DE FORTALEZA</v>
      </c>
      <c r="D360" s="13" t="str">
        <f>VLOOKUP(A360,[2]Contratos!A:E,5,0)</f>
        <v>MDL COMÉRCIO E SERÇOS - ME. </v>
      </c>
      <c r="E360" s="14" t="str">
        <f>VLOOKUP(A360,[2]Contratos!A:F,6,0)</f>
        <v>18.192.731/0001-41</v>
      </c>
      <c r="F360" s="15" t="str">
        <f>VLOOKUP(A360,[2]Contratos!A:G,7,0)</f>
        <v>49/2022</v>
      </c>
      <c r="G360" s="15">
        <f>VLOOKUP(A360,[2]Contratos!A:H,8,0)</f>
        <v>0</v>
      </c>
      <c r="H360" s="16">
        <f>VLOOKUP(A360,[2]Contratos!A:K,11,0)</f>
        <v>44882</v>
      </c>
      <c r="I360" s="17" t="str">
        <f>VLOOKUP(A360,[2]Contratos!A:L,12,0)</f>
        <v>Lei 13.303/2016
Pregão Eletrônico 
PE Nº 22/2022</v>
      </c>
      <c r="J360" s="16">
        <f>VLOOKUP(A360,[2]Contratos!A:M,13,0)</f>
        <v>45250</v>
      </c>
      <c r="K360" s="17">
        <f>VLOOKUP(A360,[2]Contratos!A:N,14,0)</f>
        <v>237500</v>
      </c>
      <c r="L360" s="17" t="str">
        <f>VLOOKUP(A360,[2]Contratos!A:O,15,0)</f>
        <v>ENCERRADO</v>
      </c>
    </row>
    <row r="361" spans="1:12" ht="72" customHeight="1" x14ac:dyDescent="0.25">
      <c r="A361" s="11">
        <v>7500</v>
      </c>
      <c r="B361" s="12" t="str">
        <f>VLOOKUP(A361,[2]Contratos!A:B,2,0)</f>
        <v>50900.000069/2022-81</v>
      </c>
      <c r="C361" s="13" t="str">
        <f>VLOOKUP(A361,[2]Contratos!A:C,3,0)</f>
        <v>CONTRATAÇÃO DE EMPRESA PARA TERCEIRIZAÇÃO DE MÃO DE OBRA ESPECIALIZADA EM MANUTENÇÃO DE TECNOLOGIA DA INFORMAÇÃO EM CONFORMIDADES COM AS NECESSIDADES DA COMPANHIA DOCAS DO CEARÁ</v>
      </c>
      <c r="D361" s="13" t="str">
        <f>VLOOKUP(A361,[2]Contratos!A:E,5,0)</f>
        <v xml:space="preserve">CONECTAA TECNOLOGIA DA INFORMAÇÃO LTDA. 
</v>
      </c>
      <c r="E361" s="14" t="str">
        <f>VLOOKUP(A361,[2]Contratos!A:F,6,0)</f>
        <v>00.530.341/0001-79</v>
      </c>
      <c r="F361" s="15" t="str">
        <f>VLOOKUP(A361,[2]Contratos!A:G,7,0)</f>
        <v>50/2022</v>
      </c>
      <c r="G361" s="15">
        <f>VLOOKUP(A361,[2]Contratos!A:H,8,0)</f>
        <v>0</v>
      </c>
      <c r="H361" s="16">
        <f>VLOOKUP(A361,[2]Contratos!A:K,11,0)</f>
        <v>44865</v>
      </c>
      <c r="I361" s="17" t="str">
        <f>VLOOKUP(A361,[2]Contratos!A:L,12,0)</f>
        <v>Lei 13.303/2016
Pregão Eletrônico 
PE Nº 26/2022</v>
      </c>
      <c r="J361" s="16">
        <f>VLOOKUP(A361,[2]Contratos!A:M,13,0)</f>
        <v>45629</v>
      </c>
      <c r="K361" s="17">
        <f>VLOOKUP(A361,[2]Contratos!A:N,14,0)</f>
        <v>2132009.04</v>
      </c>
      <c r="L361" s="17" t="str">
        <f>VLOOKUP(A361,[2]Contratos!A:O,15,0)</f>
        <v>ENCERRADO</v>
      </c>
    </row>
    <row r="362" spans="1:12" ht="72" customHeight="1" x14ac:dyDescent="0.25">
      <c r="A362" s="11">
        <v>7501</v>
      </c>
      <c r="B362" s="12" t="str">
        <f>VLOOKUP(A362,[2]Contratos!A:B,2,0)</f>
        <v>50900.000069/2022-81</v>
      </c>
      <c r="C362" s="13" t="str">
        <f>VLOOKUP(A362,[2]Contratos!A:C,3,0)</f>
        <v>CONTRATAÇÃO DE EMPRESA PARA TERCEIRIZAÇÃO DE MÃO DE OBRA ESPECIALIZADA EM MANUTENÇÃO DE TECNOLOGIA DA INFORMAÇÃO EM CONFORMIDADES COM AS NECESSIDADES DA COMPANHIA DOCAS DO CEARÁ</v>
      </c>
      <c r="D362" s="13" t="str">
        <f>VLOOKUP(A362,[2]Contratos!A:E,5,0)</f>
        <v xml:space="preserve">CONECTAA TECNOLOGIA DA INFORMAÇÃO LTDA. 
</v>
      </c>
      <c r="E362" s="14" t="str">
        <f>VLOOKUP(A362,[2]Contratos!A:F,6,0)</f>
        <v>00.530.341/0001-79</v>
      </c>
      <c r="F362" s="15" t="str">
        <f>VLOOKUP(A362,[2]Contratos!A:G,7,0)</f>
        <v>50/2022</v>
      </c>
      <c r="G362" s="15" t="str">
        <f>VLOOKUP(A362,[2]Contratos!A:H,8,0)</f>
        <v xml:space="preserve">1º ADITIVO DE CONTRATO 50/2022
</v>
      </c>
      <c r="H362" s="16">
        <f>VLOOKUP(A362,[2]Contratos!A:K,11,0)</f>
        <v>45314</v>
      </c>
      <c r="I362" s="17" t="str">
        <f>VLOOKUP(A362,[2]Contratos!A:L,12,0)</f>
        <v>Lei 13.303/2016
Pregão Eletrônico 
PE Nº 26/2022</v>
      </c>
      <c r="J362" s="16">
        <f>VLOOKUP(A362,[2]Contratos!A:M,13,0)</f>
        <v>45629</v>
      </c>
      <c r="K362" s="17">
        <f>VLOOKUP(A362,[2]Contratos!A:N,14,0)</f>
        <v>2361348.42</v>
      </c>
      <c r="L362" s="17" t="str">
        <f>VLOOKUP(A362,[2]Contratos!A:O,15,0)</f>
        <v>ENCERRADO</v>
      </c>
    </row>
    <row r="363" spans="1:12" ht="72" customHeight="1" x14ac:dyDescent="0.25">
      <c r="A363" s="11">
        <v>7502</v>
      </c>
      <c r="B363" s="12" t="str">
        <f>VLOOKUP(A363,[2]Contratos!A:B,2,0)</f>
        <v>50900.000069/2022-81</v>
      </c>
      <c r="C363" s="13" t="str">
        <f>VLOOKUP(A363,[2]Contratos!A:C,3,0)</f>
        <v>CONTRATAÇÃO DE EMPRESA PARA TERCEIRIZAÇÃO DE MÃO DE OBRA ESPECIALIZADA EM MANUTENÇÃO DE TECNOLOGIA DA INFORMAÇÃO EM CONFORMIDADES COM AS NECESSIDADES DA COMPANHIA DOCAS DO CEARÁ</v>
      </c>
      <c r="D363" s="13" t="str">
        <f>VLOOKUP(A363,[2]Contratos!A:E,5,0)</f>
        <v xml:space="preserve">CONECTAA TECNOLOGIA DA INFORMAÇÃO LTDA. 
</v>
      </c>
      <c r="E363" s="14" t="str">
        <f>VLOOKUP(A363,[2]Contratos!A:F,6,0)</f>
        <v>00.530.341/0001-79</v>
      </c>
      <c r="F363" s="15" t="str">
        <f>VLOOKUP(A363,[2]Contratos!A:G,7,0)</f>
        <v>50/2022</v>
      </c>
      <c r="G363" s="15" t="str">
        <f>VLOOKUP(A363,[2]Contratos!A:H,8,0)</f>
        <v xml:space="preserve">2º ADITIVO DE CONTRATO 50/2022
</v>
      </c>
      <c r="H363" s="16">
        <f>VLOOKUP(A363,[2]Contratos!A:K,11,0)</f>
        <v>45597</v>
      </c>
      <c r="I363" s="17" t="str">
        <f>VLOOKUP(A363,[2]Contratos!A:L,12,0)</f>
        <v>Lei 13.303/2016
Pregão Eletrônico 
PE Nº 26/2022</v>
      </c>
      <c r="J363" s="16">
        <f>VLOOKUP(A363,[2]Contratos!A:M,13,0)</f>
        <v>46391</v>
      </c>
      <c r="K363" s="17">
        <f>VLOOKUP(A363,[2]Contratos!A:N,14,0)</f>
        <v>2361348.42</v>
      </c>
      <c r="L363" s="17" t="str">
        <f>VLOOKUP(A363,[2]Contratos!A:O,15,0)</f>
        <v>EM EXECUÇÃO</v>
      </c>
    </row>
    <row r="364" spans="1:12" ht="72" customHeight="1" x14ac:dyDescent="0.25">
      <c r="A364" s="11">
        <v>7503</v>
      </c>
      <c r="B364" s="12" t="str">
        <f>VLOOKUP(A364,[2]Contratos!A:B,2,0)</f>
        <v>50900.000069/2022-81</v>
      </c>
      <c r="C364" s="13" t="str">
        <f>VLOOKUP(A364,[2]Contratos!A:C,3,0)</f>
        <v>CONTRATAÇÃO DE EMPRESA PARA TERCEIRIZAÇÃO DE MÃO DE OBRA ESPECIALIZADA EM MANUTENÇÃO DE TECNOLOGIA DA INFORMAÇÃO EM CONFORMIDADES COM AS NECESSIDADES DA COMPANHIA DOCAS DO CEARÁ</v>
      </c>
      <c r="D364" s="13" t="str">
        <f>VLOOKUP(A364,[2]Contratos!A:E,5,0)</f>
        <v xml:space="preserve">CONECTAA TECNOLOGIA DA INFORMAÇÃO LTDA. 
</v>
      </c>
      <c r="E364" s="14" t="str">
        <f>VLOOKUP(A364,[2]Contratos!A:F,6,0)</f>
        <v>00.530.341/0001-79</v>
      </c>
      <c r="F364" s="15" t="str">
        <f>VLOOKUP(A364,[2]Contratos!A:G,7,0)</f>
        <v>50/2022</v>
      </c>
      <c r="G364" s="15" t="str">
        <f>VLOOKUP(A364,[2]Contratos!A:H,8,0)</f>
        <v xml:space="preserve">3º ADITIVO DE CONTRATO 50/2022
</v>
      </c>
      <c r="H364" s="16">
        <f>VLOOKUP(A364,[2]Contratos!A:K,11,0)</f>
        <v>46129</v>
      </c>
      <c r="I364" s="17" t="str">
        <f>VLOOKUP(A364,[2]Contratos!A:L,12,0)</f>
        <v>Lei 13.303/2016
Pregão Eletrônico 
PE Nº 26/2022</v>
      </c>
      <c r="J364" s="16">
        <f>VLOOKUP(A364,[2]Contratos!A:M,13,0)</f>
        <v>46391</v>
      </c>
      <c r="K364" s="17">
        <f>VLOOKUP(A364,[2]Contratos!A:N,14,0)</f>
        <v>2609625.84</v>
      </c>
      <c r="L364" s="17" t="str">
        <f>VLOOKUP(A364,[2]Contratos!A:O,15,0)</f>
        <v>EM EXECUÇÃO</v>
      </c>
    </row>
    <row r="365" spans="1:12" ht="56.25" customHeight="1" x14ac:dyDescent="0.25">
      <c r="A365" s="11">
        <v>7520</v>
      </c>
      <c r="B365" s="12" t="str">
        <f>VLOOKUP(A365,[2]Contratos!A:B,2,0)</f>
        <v>50900.000328/2021-93</v>
      </c>
      <c r="C365" s="13" t="str">
        <f>VLOOKUP(A365,[2]Contratos!A:C,3,0)</f>
        <v>CONTRATAÇÃO DE SEGURO DE VIDA PARA INTEGRANTES DO QUADRO DA COMPANHIA DOCAS DO CEARÁ</v>
      </c>
      <c r="D365" s="13" t="str">
        <f>VLOOKUP(A365,[2]Contratos!A:E,5,0)</f>
        <v xml:space="preserve">PORTO SEGURO COMPANHIA DE SEGURO GERAIS </v>
      </c>
      <c r="E365" s="14" t="str">
        <f>VLOOKUP(A365,[2]Contratos!A:F,6,0)</f>
        <v xml:space="preserve">61.198.164/0001-60  </v>
      </c>
      <c r="F365" s="15" t="str">
        <f>VLOOKUP(A365,[2]Contratos!A:G,7,0)</f>
        <v>52/2022</v>
      </c>
      <c r="G365" s="15">
        <f>VLOOKUP(A365,[2]Contratos!A:H,8,0)</f>
        <v>0</v>
      </c>
      <c r="H365" s="16">
        <f>VLOOKUP(A365,[2]Contratos!A:K,11,0)</f>
        <v>44869</v>
      </c>
      <c r="I365" s="17" t="str">
        <f>VLOOKUP(A365,[2]Contratos!A:L,12,0)</f>
        <v>Lei 13.303/2016
Pregão Eletrônico 
PE Nº 28/2022</v>
      </c>
      <c r="J365" s="16">
        <f>VLOOKUP(A365,[2]Contratos!A:M,13,0)</f>
        <v>45247</v>
      </c>
      <c r="K365" s="17">
        <f>VLOOKUP(A365,[2]Contratos!A:N,14,0)</f>
        <v>164597.28</v>
      </c>
      <c r="L365" s="17" t="str">
        <f>VLOOKUP(A365,[2]Contratos!A:O,15,0)</f>
        <v>ENCERRADO</v>
      </c>
    </row>
    <row r="366" spans="1:12" ht="56.25" customHeight="1" x14ac:dyDescent="0.25">
      <c r="A366" s="11">
        <v>7530</v>
      </c>
      <c r="B366" s="12" t="str">
        <f>VLOOKUP(A366,[2]Contratos!A:B,2,0)</f>
        <v>50900.000330/2022-43</v>
      </c>
      <c r="C366" s="13" t="str">
        <f>VLOOKUP(A366,[2]Contratos!A:C,3,0)</f>
        <v>PRESTAÇÃO DE SERVIÇOS DE LEVANTAMENTO TOPOGRÁFICO, PLANIALTIMÉTRICO, CADASTRAL E GEOREFERENCIADO DO PORTO DE FORTALEZA</v>
      </c>
      <c r="D366" s="13" t="str">
        <f>VLOOKUP(A366,[2]Contratos!A:E,5,0)</f>
        <v>GRANSUL SERVIÇOS LTDA</v>
      </c>
      <c r="E366" s="14" t="str">
        <f>VLOOKUP(A366,[2]Contratos!A:F,6,0)</f>
        <v>38.222.807/0001-41</v>
      </c>
      <c r="F366" s="15" t="str">
        <f>VLOOKUP(A366,[2]Contratos!A:G,7,0)</f>
        <v>53/2022</v>
      </c>
      <c r="G366" s="15">
        <f>VLOOKUP(A366,[2]Contratos!A:H,8,0)</f>
        <v>0</v>
      </c>
      <c r="H366" s="16">
        <f>VLOOKUP(A366,[2]Contratos!A:K,11,0)</f>
        <v>44869</v>
      </c>
      <c r="I366" s="17" t="str">
        <f>VLOOKUP(A366,[2]Contratos!A:L,12,0)</f>
        <v>Lei 13.303/2016
Pregão Eletrônico 
PE Nº 24/2022</v>
      </c>
      <c r="J366" s="16">
        <f>VLOOKUP(A366,[2]Contratos!A:M,13,0)</f>
        <v>45270</v>
      </c>
      <c r="K366" s="17">
        <f>VLOOKUP(A366,[2]Contratos!A:N,14,0)</f>
        <v>15600</v>
      </c>
      <c r="L366" s="17" t="str">
        <f>VLOOKUP(A366,[2]Contratos!A:O,15,0)</f>
        <v>ENCERRADO</v>
      </c>
    </row>
    <row r="367" spans="1:12" ht="56.25" customHeight="1" x14ac:dyDescent="0.25">
      <c r="A367" s="11">
        <v>7540</v>
      </c>
      <c r="B367" s="12" t="str">
        <f>VLOOKUP(A367,[2]Contratos!A:B,2,0)</f>
        <v>50900.000812/2022-01</v>
      </c>
      <c r="C367" s="13" t="str">
        <f>VLOOKUP(A367,[2]Contratos!A:C,3,0)</f>
        <v>PRESTAÇÃO DE SERVIÇOS DE RECOMPOSIÇÃO DE ATERRO, ENROCAMENTO E LAJE DE TRANSIÇÃO, NO BERÇO 106, NO PORTO DO MUCURIPE</v>
      </c>
      <c r="D367" s="13" t="str">
        <f>VLOOKUP(A367,[2]Contratos!A:E,5,0)</f>
        <v>CONSDUCTO ENGENHARIA LTDA – EPP. </v>
      </c>
      <c r="E367" s="14" t="str">
        <f>VLOOKUP(A367,[2]Contratos!A:F,6,0)</f>
        <v>08.728.600/0001-82</v>
      </c>
      <c r="F367" s="15" t="str">
        <f>VLOOKUP(A367,[2]Contratos!A:G,7,0)</f>
        <v>54/2022</v>
      </c>
      <c r="G367" s="15">
        <f>VLOOKUP(A367,[2]Contratos!A:H,8,0)</f>
        <v>0</v>
      </c>
      <c r="H367" s="16">
        <f>VLOOKUP(A367,[2]Contratos!A:K,11,0)</f>
        <v>44881</v>
      </c>
      <c r="I367" s="17" t="str">
        <f>VLOOKUP(A367,[2]Contratos!A:L,12,0)</f>
        <v>Lei 13.303/2016
Pregão Eletrônico 
PE Nº 027/2022</v>
      </c>
      <c r="J367" s="16">
        <f>VLOOKUP(A367,[2]Contratos!A:M,13,0)</f>
        <v>45115</v>
      </c>
      <c r="K367" s="17">
        <f>VLOOKUP(A367,[2]Contratos!A:N,14,0)</f>
        <v>680436.4</v>
      </c>
      <c r="L367" s="17" t="str">
        <f>VLOOKUP(A367,[2]Contratos!A:O,15,0)</f>
        <v>ENCERRADO</v>
      </c>
    </row>
    <row r="368" spans="1:12" ht="68.25" customHeight="1" x14ac:dyDescent="0.25">
      <c r="A368" s="11">
        <v>7550</v>
      </c>
      <c r="B368" s="12" t="str">
        <f>VLOOKUP(A368,[2]Contratos!A:B,2,0)</f>
        <v>50900.001371/2022-57</v>
      </c>
      <c r="C368" s="13" t="str">
        <f>VLOOKUP(A368,[2]Contratos!A:C,3,0)</f>
        <v>AQUISIÇÃO DE DISJUNTOR DE 17KV A VÁCUO E ACESSÓRIOS PARA O TERMINAL MARÍTIMO DE PASSAGEIROS DA COMPANHIA DOCAS DO CEARÁ</v>
      </c>
      <c r="D368" s="13" t="str">
        <f>VLOOKUP(A368,[2]Contratos!A:E,5,0)</f>
        <v>S V COMÉRCIO DE MATERIAL ELÉTRICO LTDA.</v>
      </c>
      <c r="E368" s="14" t="str">
        <f>VLOOKUP(A368,[2]Contratos!A:F,6,0)</f>
        <v>35.088.657/0001-3</v>
      </c>
      <c r="F368" s="15" t="str">
        <f>VLOOKUP(A368,[2]Contratos!A:G,7,0)</f>
        <v>55/2022</v>
      </c>
      <c r="G368" s="15">
        <f>VLOOKUP(A368,[2]Contratos!A:H,8,0)</f>
        <v>0</v>
      </c>
      <c r="H368" s="16">
        <f>VLOOKUP(A368,[2]Contratos!A:K,11,0)</f>
        <v>44881</v>
      </c>
      <c r="I368" s="17" t="str">
        <f>VLOOKUP(A368,[2]Contratos!A:L,12,0)</f>
        <v xml:space="preserve">Lei 13.303/2016
arT. 29, XV
 Dispensa de Licitação  Emergencial </v>
      </c>
      <c r="J368" s="16">
        <f>VLOOKUP(A368,[2]Contratos!A:M,13,0)</f>
        <v>44925</v>
      </c>
      <c r="K368" s="17">
        <f>VLOOKUP(A368,[2]Contratos!A:N,14,0)</f>
        <v>65000</v>
      </c>
      <c r="L368" s="17" t="str">
        <f>VLOOKUP(A368,[2]Contratos!A:O,15,0)</f>
        <v>ENCERRADO</v>
      </c>
    </row>
    <row r="369" spans="1:12" ht="56.25" customHeight="1" x14ac:dyDescent="0.25">
      <c r="A369" s="11">
        <v>7560</v>
      </c>
      <c r="B369" s="12" t="str">
        <f>VLOOKUP(A369,[2]Contratos!A:B,2,0)</f>
        <v>50900.001235/2022-67</v>
      </c>
      <c r="C369" s="13" t="str">
        <f>VLOOKUP(A369,[2]Contratos!A:C,3,0)</f>
        <v>PARTICIPAÇÃO DA CDC NO BRASIL EXPORT 2022 – FÓRUM NACIONAL DE LOGÍSTICA E INFRAESTRUTURA PORTUÁRIA.</v>
      </c>
      <c r="D369" s="13" t="str">
        <f>VLOOKUP(A369,[2]Contratos!A:E,5,0)</f>
        <v>CENTRO DE ESTUDOS EM LOGÍSTICA, TRANSPORTES E COMÉRCIO EXTERIOR DO BRASIL EXPORT - C.E.B.E. LTDA.</v>
      </c>
      <c r="E369" s="14" t="str">
        <f>VLOOKUP(A369,[2]Contratos!A:F,6,0)</f>
        <v>40.435.738/0001-04</v>
      </c>
      <c r="F369" s="15" t="str">
        <f>VLOOKUP(A369,[2]Contratos!A:G,7,0)</f>
        <v>56/2022</v>
      </c>
      <c r="G369" s="15">
        <f>VLOOKUP(A369,[2]Contratos!A:H,8,0)</f>
        <v>0</v>
      </c>
      <c r="H369" s="16">
        <f>VLOOKUP(A369,[2]Contratos!A:K,11,0)</f>
        <v>44876</v>
      </c>
      <c r="I369" s="17" t="str">
        <f>VLOOKUP(A369,[2]Contratos!A:L,12,0)</f>
        <v>Contratação direta dispensa 
art.30</v>
      </c>
      <c r="J369" s="16">
        <f>VLOOKUP(A369,[2]Contratos!A:M,13,0)</f>
        <v>44926</v>
      </c>
      <c r="K369" s="17">
        <f>VLOOKUP(A369,[2]Contratos!A:N,14,0)</f>
        <v>45000</v>
      </c>
      <c r="L369" s="17" t="str">
        <f>VLOOKUP(A369,[2]Contratos!A:O,15,0)</f>
        <v>ENCERRADO</v>
      </c>
    </row>
    <row r="370" spans="1:12" ht="56.25" customHeight="1" x14ac:dyDescent="0.25">
      <c r="A370" s="11">
        <v>7570</v>
      </c>
      <c r="B370" s="12" t="str">
        <f>VLOOKUP(A370,[2]Contratos!A:B,2,0)</f>
        <v>50900.001223/2022-32</v>
      </c>
      <c r="C370" s="13" t="str">
        <f>VLOOKUP(A370,[2]Contratos!A:C,3,0)</f>
        <v>PARTICIPAÇÃO DA CDC 17º EDIÇÃO DA FEIRA INTERNACIONAL DE LOGÍSTICA EXPOLOG 2022 E SEMINÁRIO INTERNACIONAL DE LOGÍSTICA</v>
      </c>
      <c r="D370" s="13" t="str">
        <f>VLOOKUP(A370,[2]Contratos!A:E,5,0)</f>
        <v xml:space="preserve">INSTITUTO FUTURE DE JUVENTUDE, PROMOÇÃO, TURISMO, CULTURA E DESENVOLVIMENTO SUSTENTÁVEL.  </v>
      </c>
      <c r="E370" s="14" t="str">
        <f>VLOOKUP(A370,[2]Contratos!A:F,6,0)</f>
        <v>16.910.427/0001-67</v>
      </c>
      <c r="F370" s="15" t="str">
        <f>VLOOKUP(A370,[2]Contratos!A:G,7,0)</f>
        <v>57/2022</v>
      </c>
      <c r="G370" s="15">
        <f>VLOOKUP(A370,[2]Contratos!A:H,8,0)</f>
        <v>0</v>
      </c>
      <c r="H370" s="16">
        <f>VLOOKUP(A370,[2]Contratos!A:K,11,0)</f>
        <v>44887</v>
      </c>
      <c r="I370" s="17" t="str">
        <f>VLOOKUP(A370,[2]Contratos!A:L,12,0)</f>
        <v>Contratação direta dispensa 
art.30</v>
      </c>
      <c r="J370" s="16">
        <f>VLOOKUP(A370,[2]Contratos!A:M,13,0)</f>
        <v>44970</v>
      </c>
      <c r="K370" s="17">
        <f>VLOOKUP(A370,[2]Contratos!A:N,14,0)</f>
        <v>30000</v>
      </c>
      <c r="L370" s="17" t="str">
        <f>VLOOKUP(A370,[2]Contratos!A:O,15,0)</f>
        <v>ENCERRADO</v>
      </c>
    </row>
    <row r="371" spans="1:12" ht="56.25" customHeight="1" x14ac:dyDescent="0.25">
      <c r="A371" s="11">
        <v>7580</v>
      </c>
      <c r="B371" s="12" t="str">
        <f>VLOOKUP(A371,[2]Contratos!A:B,2,0)</f>
        <v>50900.000617/2022-73</v>
      </c>
      <c r="C371" s="13" t="str">
        <f>VLOOKUP(A371,[2]Contratos!A:C,3,0)</f>
        <v>CONTRATAÇÃO DE SOLUÇÃO DE OCR</v>
      </c>
      <c r="D371" s="13" t="str">
        <f>VLOOKUP(A371,[2]Contratos!A:E,5,0)</f>
        <v>ISRABRAS SISTEMAS DE SEGURANCA INTEGRADOS EIRELI</v>
      </c>
      <c r="E371" s="14" t="str">
        <f>VLOOKUP(A371,[2]Contratos!A:F,6,0)</f>
        <v>09.124.795/0001-14</v>
      </c>
      <c r="F371" s="15" t="str">
        <f>VLOOKUP(A371,[2]Contratos!A:G,7,0)</f>
        <v>58/2022</v>
      </c>
      <c r="G371" s="15">
        <f>VLOOKUP(A371,[2]Contratos!A:H,8,0)</f>
        <v>0</v>
      </c>
      <c r="H371" s="16">
        <f>VLOOKUP(A371,[2]Contratos!A:K,11,0)</f>
        <v>44897</v>
      </c>
      <c r="I371" s="17" t="str">
        <f>VLOOKUP(A371,[2]Contratos!A:L,12,0)</f>
        <v>Lei 13.303/2016
Pregão Eletrônico 
PE Nº 031/2022</v>
      </c>
      <c r="J371" s="16">
        <f>VLOOKUP(A371,[2]Contratos!A:M,13,0)</f>
        <v>45695</v>
      </c>
      <c r="K371" s="17">
        <f>VLOOKUP(A371,[2]Contratos!A:N,14,0)</f>
        <v>1499000</v>
      </c>
      <c r="L371" s="17" t="str">
        <f>VLOOKUP(A371,[2]Contratos!A:O,15,0)</f>
        <v>ENCERRADO</v>
      </c>
    </row>
    <row r="372" spans="1:12" ht="39.75" customHeight="1" x14ac:dyDescent="0.25">
      <c r="A372" s="11">
        <v>7590</v>
      </c>
      <c r="B372" s="12" t="str">
        <f>VLOOKUP(A372,[2]Contratos!A:B,2,0)</f>
        <v>50900.001238/2022-09</v>
      </c>
      <c r="C372" s="13" t="str">
        <f>VLOOKUP(A372,[2]Contratos!A:C,3,0)</f>
        <v>PARTICIPAÇÃO DA CDC NO EVENTO 30º CONGRESSO LATINO-AMERICANO DE PORTOS (AAPA LATINO)</v>
      </c>
      <c r="D372" s="13" t="str">
        <f>VLOOKUP(A372,[2]Contratos!A:E,5,0)</f>
        <v>AAPA LATINO SANTOS 2022 INC</v>
      </c>
      <c r="E372" s="14" t="str">
        <f>VLOOKUP(A372,[2]Contratos!A:F,6,0)</f>
        <v>P21000023609</v>
      </c>
      <c r="F372" s="15" t="str">
        <f>VLOOKUP(A372,[2]Contratos!A:G,7,0)</f>
        <v>59/2022</v>
      </c>
      <c r="G372" s="15">
        <f>VLOOKUP(A372,[2]Contratos!A:H,8,0)</f>
        <v>0</v>
      </c>
      <c r="H372" s="16">
        <f>VLOOKUP(A372,[2]Contratos!A:K,11,0)</f>
        <v>44889</v>
      </c>
      <c r="I372" s="17" t="str">
        <f>VLOOKUP(A372,[2]Contratos!A:L,12,0)</f>
        <v>Contratação direta dispensa 
art.30</v>
      </c>
      <c r="J372" s="16">
        <f>VLOOKUP(A372,[2]Contratos!A:M,13,0)</f>
        <v>44960</v>
      </c>
      <c r="K372" s="17">
        <f>VLOOKUP(A372,[2]Contratos!A:N,14,0)</f>
        <v>34738</v>
      </c>
      <c r="L372" s="17" t="str">
        <f>VLOOKUP(A372,[2]Contratos!A:O,15,0)</f>
        <v>ENCERRADO</v>
      </c>
    </row>
    <row r="373" spans="1:12" ht="56.25" customHeight="1" x14ac:dyDescent="0.25">
      <c r="A373" s="11">
        <v>7600</v>
      </c>
      <c r="B373" s="12" t="str">
        <f>VLOOKUP(A373,[2]Contratos!A:B,2,0)</f>
        <v>50900.000590/2022-19</v>
      </c>
      <c r="C373" s="13" t="str">
        <f>VLOOKUP(A373,[2]Contratos!A:C,3,0)</f>
        <v>SERVIÇOS TÉCNICOS DE MANUTENÇÃO CORRETIVA E PREVENTIVA, INCLUINDO O FORNECIMENTO DE PEÇAS PARA DATACENTER DA COMPANHIA DOCAS DO CEARÁ</v>
      </c>
      <c r="D373" s="13" t="str">
        <f>VLOOKUP(A373,[2]Contratos!A:E,5,0)</f>
        <v>UNITECH-RIO COMÉRCIO E SERVIÇOS LTDA</v>
      </c>
      <c r="E373" s="14" t="str">
        <f>VLOOKUP(A373,[2]Contratos!A:F,6,0)</f>
        <v>19.892.624/0001-99</v>
      </c>
      <c r="F373" s="15" t="str">
        <f>VLOOKUP(A373,[2]Contratos!A:G,7,0)</f>
        <v>60/2022</v>
      </c>
      <c r="G373" s="15">
        <f>VLOOKUP(A373,[2]Contratos!A:H,8,0)</f>
        <v>0</v>
      </c>
      <c r="H373" s="16">
        <f>VLOOKUP(A373,[2]Contratos!A:K,11,0)</f>
        <v>44911</v>
      </c>
      <c r="I373" s="17" t="str">
        <f>VLOOKUP(A373,[2]Contratos!A:L,12,0)</f>
        <v>Lei 13.303/2016
Pregão Eletrônico 
PE Nº 33/2022</v>
      </c>
      <c r="J373" s="16">
        <f>VLOOKUP(A373,[2]Contratos!A:M,13,0)</f>
        <v>45649</v>
      </c>
      <c r="K373" s="17">
        <f>VLOOKUP(A373,[2]Contratos!A:N,14,0)</f>
        <v>159960</v>
      </c>
      <c r="L373" s="17" t="str">
        <f>VLOOKUP(A373,[2]Contratos!A:O,15,0)</f>
        <v>ENCERRADO</v>
      </c>
    </row>
    <row r="374" spans="1:12" ht="56.25" customHeight="1" x14ac:dyDescent="0.25">
      <c r="A374" s="11">
        <v>7610</v>
      </c>
      <c r="B374" s="12" t="str">
        <f>VLOOKUP(A374,[2]Contratos!A:B,2,0)</f>
        <v>50900.001062/2021-04</v>
      </c>
      <c r="C374" s="13" t="str">
        <f>VLOOKUP(A374,[2]Contratos!A:C,3,0)</f>
        <v>MANUTENÇÃO CORRETIVA DE EQUIPAMENTOS DE SCANNER DE BAGAGENS DO TERMINAL MARÍTIMO DE PASSAGEIROS COM FORNECIMENTO DE PEÇAS</v>
      </c>
      <c r="D374" s="13" t="str">
        <f>VLOOKUP(A374,[2]Contratos!A:E,5,0)</f>
        <v>UNITECH-RIO COMÉRCIO E SERVIÇOS LTDA</v>
      </c>
      <c r="E374" s="14" t="str">
        <f>VLOOKUP(A374,[2]Contratos!A:F,6,0)</f>
        <v>19.892.624/0001-99</v>
      </c>
      <c r="F374" s="15" t="str">
        <f>VLOOKUP(A374,[2]Contratos!A:G,7,0)</f>
        <v>61/2022</v>
      </c>
      <c r="G374" s="15">
        <f>VLOOKUP(A374,[2]Contratos!A:H,8,0)</f>
        <v>0</v>
      </c>
      <c r="H374" s="16">
        <f>VLOOKUP(A374,[2]Contratos!A:K,11,0)</f>
        <v>44911</v>
      </c>
      <c r="I374" s="17" t="str">
        <f>VLOOKUP(A374,[2]Contratos!A:L,12,0)</f>
        <v xml:space="preserve">Lei 13.303/2016
arT. 29, II
 Dispensa de Licitação  </v>
      </c>
      <c r="J374" s="16">
        <f>VLOOKUP(A374,[2]Contratos!A:M,13,0)</f>
        <v>45103</v>
      </c>
      <c r="K374" s="17">
        <f>VLOOKUP(A374,[2]Contratos!A:N,14,0)</f>
        <v>59535</v>
      </c>
      <c r="L374" s="17" t="str">
        <f>VLOOKUP(A374,[2]Contratos!A:O,15,0)</f>
        <v>ENCERRADO</v>
      </c>
    </row>
    <row r="375" spans="1:12" ht="56.25" customHeight="1" x14ac:dyDescent="0.25">
      <c r="A375" s="11">
        <v>8010</v>
      </c>
      <c r="B375" s="12" t="str">
        <f>VLOOKUP(A375,[2]Contratos!A:B,2,0)</f>
        <v>50900.000229/2021-10</v>
      </c>
      <c r="C375" s="13" t="str">
        <f>VLOOKUP(A375,[2]Contratos!A:C,3,0)</f>
        <v>PRESTAÇÃO DE SERVIÇOS DE MANUTENÇÃO ELÉTRICA E MECÂNICA DO PORTO DE FORTALEZA</v>
      </c>
      <c r="D375" s="13" t="str">
        <f>VLOOKUP(A375,[2]Contratos!A:E,5,0)</f>
        <v>NORMATEL ENGENHARIA LTDA</v>
      </c>
      <c r="E375" s="14" t="str">
        <f>VLOOKUP(A375,[2]Contratos!A:F,6,0)</f>
        <v>05.353.545/0001-03</v>
      </c>
      <c r="F375" s="15" t="str">
        <f>VLOOKUP(A375,[2]Contratos!A:G,7,0)</f>
        <v>01/2023</v>
      </c>
      <c r="G375" s="15">
        <f>VLOOKUP(A375,[2]Contratos!A:H,8,0)</f>
        <v>0</v>
      </c>
      <c r="H375" s="16">
        <f>VLOOKUP(A375,[2]Contratos!A:K,11,0)</f>
        <v>44931</v>
      </c>
      <c r="I375" s="17" t="str">
        <f>VLOOKUP(A375,[2]Contratos!A:L,12,0)</f>
        <v>Lei 13.303/2016
Pregão Eletrônico 
PE Nº 36/2022</v>
      </c>
      <c r="J375" s="16">
        <f>VLOOKUP(A375,[2]Contratos!A:M,13,0)</f>
        <v>46030</v>
      </c>
      <c r="K375" s="17">
        <f>VLOOKUP(A375,[2]Contratos!A:N,14,0)</f>
        <v>14233532.380000001</v>
      </c>
      <c r="L375" s="17" t="str">
        <f>VLOOKUP(A375,[2]Contratos!A:O,15,0)</f>
        <v>ENCERRADO</v>
      </c>
    </row>
    <row r="376" spans="1:12" ht="56.25" customHeight="1" x14ac:dyDescent="0.25">
      <c r="A376" s="11">
        <v>8011</v>
      </c>
      <c r="B376" s="12" t="str">
        <f>VLOOKUP(A376,[2]Contratos!A:B,2,0)</f>
        <v>50900.000229/2021-10</v>
      </c>
      <c r="C376" s="13" t="str">
        <f>VLOOKUP(A376,[2]Contratos!A:C,3,0)</f>
        <v>PRESTAÇÃO DE SERVIÇOS DE MANUTENÇÃO ELÉTRICA E MECÂNICA DO PORTO DE FORTALEZA</v>
      </c>
      <c r="D376" s="13" t="str">
        <f>VLOOKUP(A376,[2]Contratos!A:E,5,0)</f>
        <v>NORMATEL ENGENHARIA LTDA</v>
      </c>
      <c r="E376" s="14" t="str">
        <f>VLOOKUP(A376,[2]Contratos!A:F,6,0)</f>
        <v>05.353.545/0001-03</v>
      </c>
      <c r="F376" s="15" t="str">
        <f>VLOOKUP(A376,[2]Contratos!A:G,7,0)</f>
        <v>01/2023</v>
      </c>
      <c r="G376" s="15" t="str">
        <f>VLOOKUP(A376,[2]Contratos!A:H,8,0)</f>
        <v xml:space="preserve">1º ADITIVO DE CONTRATO 01/2023
</v>
      </c>
      <c r="H376" s="16">
        <f>VLOOKUP(A376,[2]Contratos!A:K,11,0)</f>
        <v>45881</v>
      </c>
      <c r="I376" s="17" t="str">
        <f>VLOOKUP(A376,[2]Contratos!A:L,12,0)</f>
        <v>Lei 13.303/2016
Pregão Eletrônico 
PE Nº 36/2022</v>
      </c>
      <c r="J376" s="16">
        <f>VLOOKUP(A376,[2]Contratos!A:M,13,0)</f>
        <v>46030</v>
      </c>
      <c r="K376" s="17">
        <f>VLOOKUP(A376,[2]Contratos!A:N,14,0)</f>
        <v>15226301.949999999</v>
      </c>
      <c r="L376" s="17" t="str">
        <f>VLOOKUP(A376,[2]Contratos!A:O,15,0)</f>
        <v>ENCERRADO</v>
      </c>
    </row>
    <row r="377" spans="1:12" ht="56.25" customHeight="1" x14ac:dyDescent="0.25">
      <c r="A377" s="11">
        <v>8012</v>
      </c>
      <c r="B377" s="12" t="str">
        <f>VLOOKUP(A377,[2]Contratos!A:B,2,0)</f>
        <v>50900.000229/2021-10</v>
      </c>
      <c r="C377" s="13" t="str">
        <f>VLOOKUP(A377,[2]Contratos!A:C,3,0)</f>
        <v>PRESTAÇÃO DE SERVIÇOS DE MANUTENÇÃO ELÉTRICA E MECÂNICA DO PORTO DE FORTALEZA</v>
      </c>
      <c r="D377" s="13" t="str">
        <f>VLOOKUP(A377,[2]Contratos!A:E,5,0)</f>
        <v>NORMATEL ENGENHARIA LTDA</v>
      </c>
      <c r="E377" s="14" t="str">
        <f>VLOOKUP(A377,[2]Contratos!A:F,6,0)</f>
        <v>05.353.545/0001-03</v>
      </c>
      <c r="F377" s="15" t="str">
        <f>VLOOKUP(A377,[2]Contratos!A:G,7,0)</f>
        <v>01/2023</v>
      </c>
      <c r="G377" s="15" t="str">
        <f>VLOOKUP(A377,[2]Contratos!A:H,8,0)</f>
        <v xml:space="preserve">2º ADITIVO DE CONTRATO 01/2023
</v>
      </c>
      <c r="H377" s="16">
        <f>VLOOKUP(A377,[2]Contratos!A:K,11,0)</f>
        <v>45912</v>
      </c>
      <c r="I377" s="17" t="str">
        <f>VLOOKUP(A377,[2]Contratos!A:L,12,0)</f>
        <v>Lei 13.303/2016
Pregão Eletrônico 
PE Nº 36/2022</v>
      </c>
      <c r="J377" s="16">
        <f>VLOOKUP(A377,[2]Contratos!A:M,13,0)</f>
        <v>46030</v>
      </c>
      <c r="K377" s="17">
        <f>VLOOKUP(A377,[2]Contratos!A:N,14,0)</f>
        <v>17611447.149999999</v>
      </c>
      <c r="L377" s="17" t="str">
        <f>VLOOKUP(A377,[2]Contratos!A:O,15,0)</f>
        <v>ENCERRADO</v>
      </c>
    </row>
    <row r="378" spans="1:12" ht="56.25" customHeight="1" x14ac:dyDescent="0.25">
      <c r="A378" s="11">
        <v>8013</v>
      </c>
      <c r="B378" s="12" t="str">
        <f>VLOOKUP(A378,[2]Contratos!A:B,2,0)</f>
        <v>50900.000229/2021-10</v>
      </c>
      <c r="C378" s="13" t="str">
        <f>VLOOKUP(A378,[2]Contratos!A:C,3,0)</f>
        <v>PRESTAÇÃO DE SERVIÇOS DE MANUTENÇÃO ELÉTRICA E MECÂNICA DO PORTO DE FORTALEZA</v>
      </c>
      <c r="D378" s="13" t="str">
        <f>VLOOKUP(A378,[2]Contratos!A:E,5,0)</f>
        <v>NORMATEL ENGENHARIA LTDA</v>
      </c>
      <c r="E378" s="14" t="str">
        <f>VLOOKUP(A378,[2]Contratos!A:F,6,0)</f>
        <v>05.353.545/0001-03</v>
      </c>
      <c r="F378" s="15" t="str">
        <f>VLOOKUP(A378,[2]Contratos!A:G,7,0)</f>
        <v>01/2023</v>
      </c>
      <c r="G378" s="15" t="str">
        <f>VLOOKUP(A378,[2]Contratos!A:H,8,0)</f>
        <v xml:space="preserve">3º ADITIVO DE CONTRATO 01/2023
</v>
      </c>
      <c r="H378" s="16">
        <f>VLOOKUP(A378,[2]Contratos!A:K,11,0)</f>
        <v>46031</v>
      </c>
      <c r="I378" s="17" t="str">
        <f>VLOOKUP(A378,[2]Contratos!A:L,12,0)</f>
        <v>Lei 13.303/2016
Pregão Eletrônico 
PE Nº 36/2022</v>
      </c>
      <c r="J378" s="16">
        <f>VLOOKUP(A378,[2]Contratos!A:M,13,0)</f>
        <v>46030</v>
      </c>
      <c r="K378" s="17">
        <f>VLOOKUP(A378,[2]Contratos!A:N,14,0)</f>
        <v>18706548.850000001</v>
      </c>
      <c r="L378" s="17" t="str">
        <f>VLOOKUP(A378,[2]Contratos!A:O,15,0)</f>
        <v>ENCERRADO</v>
      </c>
    </row>
    <row r="379" spans="1:12" ht="56.25" customHeight="1" x14ac:dyDescent="0.25">
      <c r="A379" s="11">
        <v>8020</v>
      </c>
      <c r="B379" s="12" t="str">
        <f>VLOOKUP(A379,[2]Contratos!A:B,2,0)</f>
        <v>50900.001021/2021-18</v>
      </c>
      <c r="C379" s="13" t="str">
        <f>VLOOKUP(A379,[2]Contratos!A:C,3,0)</f>
        <v xml:space="preserve">AQUISIÇÃO E INSTALAÇÃO DE APARELHOS AR CONDICIONADOS PARA ATENDER AS NECESSIDADES DA COMPANHIA DOCAS DO CEARÁ - CDC - LOTES 01, 05 E 08 </v>
      </c>
      <c r="D379" s="13" t="str">
        <f>VLOOKUP(A379,[2]Contratos!A:E,5,0)</f>
        <v xml:space="preserve">ATENA COMERCIO DE MOVEIS EIRELI ME </v>
      </c>
      <c r="E379" s="14" t="str">
        <f>VLOOKUP(A379,[2]Contratos!A:F,6,0)</f>
        <v xml:space="preserve">12.510.074/0001-57 </v>
      </c>
      <c r="F379" s="15" t="str">
        <f>VLOOKUP(A379,[2]Contratos!A:G,7,0)</f>
        <v>02/2023</v>
      </c>
      <c r="G379" s="15">
        <f>VLOOKUP(A379,[2]Contratos!A:H,8,0)</f>
        <v>0</v>
      </c>
      <c r="H379" s="16">
        <f>VLOOKUP(A379,[2]Contratos!A:K,11,0)</f>
        <v>44942</v>
      </c>
      <c r="I379" s="17" t="str">
        <f>VLOOKUP(A379,[2]Contratos!A:L,12,0)</f>
        <v>Lei 13.303/2016
Pregão Eletrônico 
PE Nº 15/2022</v>
      </c>
      <c r="J379" s="16">
        <f>VLOOKUP(A379,[2]Contratos!A:M,13,0)</f>
        <v>45334</v>
      </c>
      <c r="K379" s="17">
        <f>VLOOKUP(A379,[2]Contratos!A:N,14,0)</f>
        <v>17666.48</v>
      </c>
      <c r="L379" s="17" t="str">
        <f>VLOOKUP(A379,[2]Contratos!A:O,15,0)</f>
        <v>ENCERRADO</v>
      </c>
    </row>
    <row r="380" spans="1:12" ht="56.25" customHeight="1" x14ac:dyDescent="0.25">
      <c r="A380" s="11">
        <v>8030</v>
      </c>
      <c r="B380" s="12" t="str">
        <f>VLOOKUP(A380,[2]Contratos!A:B,2,0)</f>
        <v>50900.000161/2021-61</v>
      </c>
      <c r="C380" s="13" t="str">
        <f>VLOOKUP(A380,[2]Contratos!A:C,3,0)</f>
        <v>AQUISIÇÃO DE UNIFORMES PARA A GUARDA PORTUÁRIA (ITEM 06 – PONCHO TÁTICO COM CAPUZ), PARA A COMPANHIA DOCAS DO CEARÁ</v>
      </c>
      <c r="D380" s="13" t="str">
        <f>VLOOKUP(A380,[2]Contratos!A:E,5,0)</f>
        <v>LUIZ TADEO DAMASCHI - EPP.</v>
      </c>
      <c r="E380" s="14" t="str">
        <f>VLOOKUP(A380,[2]Contratos!A:F,6,0)</f>
        <v xml:space="preserve"> 01.424.128/0001-45</v>
      </c>
      <c r="F380" s="15" t="str">
        <f>VLOOKUP(A380,[2]Contratos!A:G,7,0)</f>
        <v>03/2023</v>
      </c>
      <c r="G380" s="15">
        <f>VLOOKUP(A380,[2]Contratos!A:H,8,0)</f>
        <v>0</v>
      </c>
      <c r="H380" s="16">
        <f>VLOOKUP(A380,[2]Contratos!A:K,11,0)</f>
        <v>44972</v>
      </c>
      <c r="I380" s="17" t="str">
        <f>VLOOKUP(A380,[2]Contratos!A:L,12,0)</f>
        <v>Lei 13.303/2016
Pregão Eletrônico 
PE Nº 30/2022</v>
      </c>
      <c r="J380" s="16">
        <f>VLOOKUP(A380,[2]Contratos!A:M,13,0)</f>
        <v>45334</v>
      </c>
      <c r="K380" s="17">
        <f>VLOOKUP(A380,[2]Contratos!A:N,14,0)</f>
        <v>3545.85</v>
      </c>
      <c r="L380" s="17" t="str">
        <f>VLOOKUP(A380,[2]Contratos!A:O,15,0)</f>
        <v>ENCERRADO</v>
      </c>
    </row>
    <row r="381" spans="1:12" ht="56.25" customHeight="1" x14ac:dyDescent="0.25">
      <c r="A381" s="11">
        <v>8040</v>
      </c>
      <c r="B381" s="12" t="str">
        <f>VLOOKUP(A381,[2]Contratos!A:B,2,0)</f>
        <v>50900.000161/2021-61</v>
      </c>
      <c r="C381" s="13" t="str">
        <f>VLOOKUP(A381,[2]Contratos!A:C,3,0)</f>
        <v>AQUISIÇÃO DE UNIFORMES PARA A GUARDA PORTUÁRIA (ITEM 04 – MEIA), PARA A COMPANHIA DOCAS DO CEARÁ</v>
      </c>
      <c r="D381" s="13" t="str">
        <f>VLOOKUP(A381,[2]Contratos!A:E,5,0)</f>
        <v>ALFA COMERCIAL LTDA. </v>
      </c>
      <c r="E381" s="14" t="str">
        <f>VLOOKUP(A381,[2]Contratos!A:F,6,0)</f>
        <v>34.701.775/0001-06</v>
      </c>
      <c r="F381" s="15" t="str">
        <f>VLOOKUP(A381,[2]Contratos!A:G,7,0)</f>
        <v>04/2023</v>
      </c>
      <c r="G381" s="15">
        <f>VLOOKUP(A381,[2]Contratos!A:H,8,0)</f>
        <v>0</v>
      </c>
      <c r="H381" s="16">
        <f>VLOOKUP(A381,[2]Contratos!A:K,11,0)</f>
        <v>44971</v>
      </c>
      <c r="I381" s="17" t="str">
        <f>VLOOKUP(A381,[2]Contratos!A:L,12,0)</f>
        <v>Lei 13.303/2016
Pregão Eletrônico 
PE Nº 30/2022</v>
      </c>
      <c r="J381" s="16">
        <f>VLOOKUP(A381,[2]Contratos!A:M,13,0)</f>
        <v>45343</v>
      </c>
      <c r="K381" s="17">
        <f>VLOOKUP(A381,[2]Contratos!A:N,14,0)</f>
        <v>420</v>
      </c>
      <c r="L381" s="17" t="str">
        <f>VLOOKUP(A381,[2]Contratos!A:O,15,0)</f>
        <v>ENCERRADO</v>
      </c>
    </row>
    <row r="382" spans="1:12" ht="56.25" customHeight="1" x14ac:dyDescent="0.25">
      <c r="A382" s="11">
        <v>8050</v>
      </c>
      <c r="B382" s="12" t="str">
        <f>VLOOKUP(A382,[2]Contratos!A:B,2,0)</f>
        <v>50900.000161/2021-61</v>
      </c>
      <c r="C382" s="13" t="str">
        <f>VLOOKUP(A382,[2]Contratos!A:C,3,0)</f>
        <v>AQUISIÇÃO DE UNIFORMES PARA A GUARDA PORTUÁRIA (ITEM 07 – CAPACETE DE SEGURANÇA), PARA A COMPANHIA DOCAS DO CEARÁ</v>
      </c>
      <c r="D382" s="13" t="str">
        <f>VLOOKUP(A382,[2]Contratos!A:E,5,0)</f>
        <v>MGJ CONSULTORIA EM SEGURANÇA E COMERCIO EXTERIOR LTDA. </v>
      </c>
      <c r="E382" s="14" t="str">
        <f>VLOOKUP(A382,[2]Contratos!A:F,6,0)</f>
        <v xml:space="preserve"> 36.773.911/0001-07</v>
      </c>
      <c r="F382" s="15" t="str">
        <f>VLOOKUP(A382,[2]Contratos!A:G,7,0)</f>
        <v>05/2023</v>
      </c>
      <c r="G382" s="15">
        <f>VLOOKUP(A382,[2]Contratos!A:H,8,0)</f>
        <v>0</v>
      </c>
      <c r="H382" s="16">
        <f>VLOOKUP(A382,[2]Contratos!A:K,11,0)</f>
        <v>44971</v>
      </c>
      <c r="I382" s="17" t="str">
        <f>VLOOKUP(A382,[2]Contratos!A:L,12,0)</f>
        <v>Lei 13.303/2016
Pregão Eletrônico 
PE Nº 30/2022</v>
      </c>
      <c r="J382" s="16">
        <f>VLOOKUP(A382,[2]Contratos!A:M,13,0)</f>
        <v>45343</v>
      </c>
      <c r="K382" s="17">
        <f>VLOOKUP(A382,[2]Contratos!A:N,14,0)</f>
        <v>937.02</v>
      </c>
      <c r="L382" s="17" t="str">
        <f>VLOOKUP(A382,[2]Contratos!A:O,15,0)</f>
        <v>ENCERRADO</v>
      </c>
    </row>
    <row r="383" spans="1:12" ht="71.25" customHeight="1" x14ac:dyDescent="0.25">
      <c r="A383" s="11">
        <v>8060</v>
      </c>
      <c r="B383" s="12" t="str">
        <f>VLOOKUP(A383,[2]Contratos!A:B,2,0)</f>
        <v>50900.000440/2022-13</v>
      </c>
      <c r="C383" s="13" t="str">
        <f>VLOOKUP(A383,[2]Contratos!A:C,3,0)</f>
        <v>INSTALAÇÃO DE REDE DE PROTEÇÃO CONTRA POMBOS, INCLUINDO FORNECIMENTO, EM ESTRUTURA METÁLICA, NA COBERTURA DO PORTÃO PRINCIPAL (GATE) DO NAP, NO PORTO DE FORTALEZA</v>
      </c>
      <c r="D383" s="13" t="str">
        <f>VLOOKUP(A383,[2]Contratos!A:E,5,0)</f>
        <v xml:space="preserve">AGILTECH COMÉRCIO E SERVIÇOS LTDA. 
</v>
      </c>
      <c r="E383" s="14" t="str">
        <f>VLOOKUP(A383,[2]Contratos!A:F,6,0)</f>
        <v>41.841.058/0001-45</v>
      </c>
      <c r="F383" s="15" t="str">
        <f>VLOOKUP(A383,[2]Contratos!A:G,7,0)</f>
        <v>06/2023</v>
      </c>
      <c r="G383" s="15">
        <f>VLOOKUP(A383,[2]Contratos!A:H,8,0)</f>
        <v>0</v>
      </c>
      <c r="H383" s="16">
        <f>VLOOKUP(A383,[2]Contratos!A:K,11,0)</f>
        <v>45007</v>
      </c>
      <c r="I383" s="17" t="str">
        <f>VLOOKUP(A383,[2]Contratos!A:L,12,0)</f>
        <v xml:space="preserve">Lei 13.303/2016
arT. 29, II
 Dispensa de Licitação  </v>
      </c>
      <c r="J383" s="16">
        <f>VLOOKUP(A383,[2]Contratos!A:M,13,0)</f>
        <v>45259</v>
      </c>
      <c r="K383" s="17">
        <f>VLOOKUP(A383,[2]Contratos!A:N,14,0)</f>
        <v>9580.5300000000007</v>
      </c>
      <c r="L383" s="17" t="str">
        <f>VLOOKUP(A383,[2]Contratos!A:O,15,0)</f>
        <v>ENCERRADO</v>
      </c>
    </row>
    <row r="384" spans="1:12" ht="70.5" customHeight="1" x14ac:dyDescent="0.25">
      <c r="A384" s="11">
        <v>8070</v>
      </c>
      <c r="B384" s="12" t="str">
        <f>VLOOKUP(A384,[2]Contratos!A:B,2,0)</f>
        <v>50900.000933/2021-64</v>
      </c>
      <c r="C384" s="13" t="str">
        <f>VLOOKUP(A384,[2]Contratos!A:C,3,0)</f>
        <v>PRESTAÇÃO DE SERVIÇOS DE ELABORAÇÃO DE LAUDO E ANTEPROJETO, REFERENTE À RECUPERAÇÃO DA ESTRUTURA DE CONCRETO ARMADO DO CAIS COMERCIAL DO PORTO DE FORTALEZA</v>
      </c>
      <c r="D384" s="13" t="str">
        <f>VLOOKUP(A384,[2]Contratos!A:E,5,0)</f>
        <v>BUREAU DA ENGENHARIA LTDA. </v>
      </c>
      <c r="E384" s="14" t="str">
        <f>VLOOKUP(A384,[2]Contratos!A:F,6,0)</f>
        <v>19.435.137/0001-05</v>
      </c>
      <c r="F384" s="15" t="str">
        <f>VLOOKUP(A384,[2]Contratos!A:G,7,0)</f>
        <v>07/2023</v>
      </c>
      <c r="G384" s="15">
        <f>VLOOKUP(A384,[2]Contratos!A:H,8,0)</f>
        <v>0</v>
      </c>
      <c r="H384" s="16">
        <f>VLOOKUP(A384,[2]Contratos!A:K,11,0)</f>
        <v>45022</v>
      </c>
      <c r="I384" s="17" t="str">
        <f>VLOOKUP(A384,[2]Contratos!A:L,12,0)</f>
        <v>Lei 13.303/2016
Pregão Eletrônico 
PE Nº 030/2022</v>
      </c>
      <c r="J384" s="16">
        <f>VLOOKUP(A384,[2]Contratos!A:M,13,0)</f>
        <v>45257</v>
      </c>
      <c r="K384" s="17">
        <f>VLOOKUP(A384,[2]Contratos!A:N,14,0)</f>
        <v>805000</v>
      </c>
      <c r="L384" s="17" t="str">
        <f>VLOOKUP(A384,[2]Contratos!A:O,15,0)</f>
        <v>ENCERRADO</v>
      </c>
    </row>
    <row r="385" spans="1:12" ht="56.25" customHeight="1" x14ac:dyDescent="0.25">
      <c r="A385" s="11">
        <v>8080</v>
      </c>
      <c r="B385" s="12" t="str">
        <f>VLOOKUP(A385,[2]Contratos!A:B,2,0)</f>
        <v>50900.001195/2022-53</v>
      </c>
      <c r="C385" s="13" t="str">
        <f>VLOOKUP(A385,[2]Contratos!A:C,3,0)</f>
        <v>AQUISIÇÃO DE MATERIAL PARA O SISTEMA DE COMBATE A INCÊNDIO, NO PORTO DO MUCURIPE (LOTES 05 – SISTEMA DE COMBATE A INCÊNDIO)</v>
      </c>
      <c r="D385" s="13" t="str">
        <f>VLOOKUP(A385,[2]Contratos!A:E,5,0)</f>
        <v>GLOBAL BOMBAS HIDRÁLICAS E ELÉTRICA LTDA.</v>
      </c>
      <c r="E385" s="14" t="str">
        <f>VLOOKUP(A385,[2]Contratos!A:F,6,0)</f>
        <v>19.091.655/0001- 40</v>
      </c>
      <c r="F385" s="15" t="str">
        <f>VLOOKUP(A385,[2]Contratos!A:G,7,0)</f>
        <v>08/2023</v>
      </c>
      <c r="G385" s="15">
        <f>VLOOKUP(A385,[2]Contratos!A:H,8,0)</f>
        <v>0</v>
      </c>
      <c r="H385" s="16">
        <f>VLOOKUP(A385,[2]Contratos!A:K,11,0)</f>
        <v>45051</v>
      </c>
      <c r="I385" s="17" t="str">
        <f>VLOOKUP(A385,[2]Contratos!A:L,12,0)</f>
        <v>Lei 13.303/2016
Pregão Eletrônico 
PE Nº 038/2022</v>
      </c>
      <c r="J385" s="16">
        <f>VLOOKUP(A385,[2]Contratos!A:M,13,0)</f>
        <v>0</v>
      </c>
      <c r="K385" s="17">
        <f>VLOOKUP(A385,[2]Contratos!A:N,14,0)</f>
        <v>21622.67</v>
      </c>
      <c r="L385" s="17" t="str">
        <f>VLOOKUP(A385,[2]Contratos!A:O,15,0)</f>
        <v>ENCERRADO</v>
      </c>
    </row>
    <row r="386" spans="1:12" ht="56.25" customHeight="1" x14ac:dyDescent="0.25">
      <c r="A386" s="11">
        <v>8090</v>
      </c>
      <c r="B386" s="12" t="str">
        <f>VLOOKUP(A386,[2]Contratos!A:B,2,0)</f>
        <v>50900.001137/2021-49</v>
      </c>
      <c r="C386" s="13" t="str">
        <f>VLOOKUP(A386,[2]Contratos!A:C,3,0)</f>
        <v>FORNECIMENTO E INSTALAÇÃO DE SINALIZAÇÃO VERTICAL PARA O PORTO DE FORTALEZA</v>
      </c>
      <c r="D386" s="13" t="str">
        <f>VLOOKUP(A386,[2]Contratos!A:E,5,0)</f>
        <v>ARTSTICKER COMUNICAÇÃO VISUAL LTDA. </v>
      </c>
      <c r="E386" s="14" t="str">
        <f>VLOOKUP(A386,[2]Contratos!A:F,6,0)</f>
        <v>35.210.098/0001-96</v>
      </c>
      <c r="F386" s="15" t="str">
        <f>VLOOKUP(A386,[2]Contratos!A:G,7,0)</f>
        <v>09/2023</v>
      </c>
      <c r="G386" s="15">
        <f>VLOOKUP(A386,[2]Contratos!A:H,8,0)</f>
        <v>0</v>
      </c>
      <c r="H386" s="16">
        <f>VLOOKUP(A386,[2]Contratos!A:K,11,0)</f>
        <v>45069</v>
      </c>
      <c r="I386" s="17" t="str">
        <f>VLOOKUP(A386,[2]Contratos!A:L,12,0)</f>
        <v>Lei 13.303/2016
Pregão Eletrônico 
PE Nº 40/2022</v>
      </c>
      <c r="J386" s="16">
        <f>VLOOKUP(A386,[2]Contratos!A:M,13,0)</f>
        <v>45280</v>
      </c>
      <c r="K386" s="17">
        <f>VLOOKUP(A386,[2]Contratos!A:N,14,0)</f>
        <v>209114.33</v>
      </c>
      <c r="L386" s="17" t="str">
        <f>VLOOKUP(A386,[2]Contratos!A:O,15,0)</f>
        <v>ENCERRADO</v>
      </c>
    </row>
    <row r="387" spans="1:12" ht="56.25" customHeight="1" x14ac:dyDescent="0.25">
      <c r="A387" s="11">
        <v>8100</v>
      </c>
      <c r="B387" s="12" t="str">
        <f>VLOOKUP(A387,[2]Contratos!A:B,2,0)</f>
        <v>50900.000696/2023-01</v>
      </c>
      <c r="C387" s="13" t="str">
        <f>VLOOKUP(A387,[2]Contratos!A:C,3,0)</f>
        <v xml:space="preserve">AQUISIÇÃO E INSTALAÇÃO DE APARELHOS AR CONDICIONADOS PARA ATENDER AS NECESSIDADES DA COMPANHIA DOCAS DO CEARÁ - CDC - LOTES 01, 05 E 08 </v>
      </c>
      <c r="D387" s="13" t="str">
        <f>VLOOKUP(A387,[2]Contratos!A:E,5,0)</f>
        <v xml:space="preserve">ATENA COMERCIO DE MOVEIS EIRELI ME </v>
      </c>
      <c r="E387" s="14" t="str">
        <f>VLOOKUP(A387,[2]Contratos!A:F,6,0)</f>
        <v>12.510.074/0001-57</v>
      </c>
      <c r="F387" s="15" t="str">
        <f>VLOOKUP(A387,[2]Contratos!A:G,7,0)</f>
        <v>10/2023</v>
      </c>
      <c r="G387" s="15">
        <f>VLOOKUP(A387,[2]Contratos!A:H,8,0)</f>
        <v>0</v>
      </c>
      <c r="H387" s="16">
        <f>VLOOKUP(A387,[2]Contratos!A:K,11,0)</f>
        <v>45062</v>
      </c>
      <c r="I387" s="17" t="str">
        <f>VLOOKUP(A387,[2]Contratos!A:L,12,0)</f>
        <v>Lei 13.303/2016
Pregão Eletrônico 
PE Nº 15/2022</v>
      </c>
      <c r="J387" s="16">
        <f>VLOOKUP(A387,[2]Contratos!A:M,13,0)</f>
        <v>45441</v>
      </c>
      <c r="K387" s="17">
        <f>VLOOKUP(A387,[2]Contratos!A:N,14,0)</f>
        <v>45082.44</v>
      </c>
      <c r="L387" s="17" t="str">
        <f>VLOOKUP(A387,[2]Contratos!A:O,15,0)</f>
        <v>ENCERRADO</v>
      </c>
    </row>
    <row r="388" spans="1:12" ht="56.25" customHeight="1" x14ac:dyDescent="0.25">
      <c r="A388" s="11">
        <v>8110</v>
      </c>
      <c r="B388" s="12" t="str">
        <f>VLOOKUP(A388,[2]Contratos!A:B,2,0)</f>
        <v>50900.000463/2022-10</v>
      </c>
      <c r="C388" s="13" t="str">
        <f>VLOOKUP(A388,[2]Contratos!A:C,3,0)</f>
        <v>CONTRATAÇÃO DE SERVIÇO DE INSPEÇÃO, MANUTENÇÃO, RECARGA E TROCA DE EQUIPAMENTOS DO SISTEMA DE COMBATE A INCÊNDIO DA COMPANHIA DOCAS DO CEARÁ</v>
      </c>
      <c r="D388" s="13" t="str">
        <f>VLOOKUP(A388,[2]Contratos!A:E,5,0)</f>
        <v>I M PEREIRA. </v>
      </c>
      <c r="E388" s="14" t="str">
        <f>VLOOKUP(A388,[2]Contratos!A:F,6,0)</f>
        <v>07.121.465/0001-40</v>
      </c>
      <c r="F388" s="15" t="str">
        <f>VLOOKUP(A388,[2]Contratos!A:G,7,0)</f>
        <v>11/2023</v>
      </c>
      <c r="G388" s="15">
        <f>VLOOKUP(A388,[2]Contratos!A:H,8,0)</f>
        <v>0</v>
      </c>
      <c r="H388" s="16">
        <f>VLOOKUP(A388,[2]Contratos!A:K,11,0)</f>
        <v>45056</v>
      </c>
      <c r="I388" s="17" t="str">
        <f>VLOOKUP(A388,[2]Contratos!A:L,12,0)</f>
        <v>Lei 13.303/2016
Pregão Eletrônico 
PE Nº 02/2023</v>
      </c>
      <c r="J388" s="16">
        <f>VLOOKUP(A388,[2]Contratos!A:M,13,0)</f>
        <v>45074</v>
      </c>
      <c r="K388" s="17">
        <f>VLOOKUP(A388,[2]Contratos!A:N,14,0)</f>
        <v>29000</v>
      </c>
      <c r="L388" s="17" t="str">
        <f>VLOOKUP(A388,[2]Contratos!A:O,15,0)</f>
        <v>ENCERRADO</v>
      </c>
    </row>
    <row r="389" spans="1:12" ht="56.25" customHeight="1" x14ac:dyDescent="0.25">
      <c r="A389" s="11">
        <v>8111</v>
      </c>
      <c r="B389" s="12" t="str">
        <f>VLOOKUP(A389,[2]Contratos!A:B,2,0)</f>
        <v>50900.000463/2022-10</v>
      </c>
      <c r="C389" s="13" t="str">
        <f>VLOOKUP(A389,[2]Contratos!A:C,3,0)</f>
        <v>CONTRATAÇÃO DE SERVIÇO DE INSPEÇÃO, MANUTENÇÃO, RECARGA E TROCA DE EQUIPAMENTOS DO SISTEMA DE COMBATE A INCÊNDIO DA COMPANHIA DOCAS DO CEARÁ</v>
      </c>
      <c r="D389" s="13" t="str">
        <f>VLOOKUP(A389,[2]Contratos!A:E,5,0)</f>
        <v>I M PEREIRA. </v>
      </c>
      <c r="E389" s="14" t="str">
        <f>VLOOKUP(A389,[2]Contratos!A:F,6,0)</f>
        <v>07.121.465/0001-40</v>
      </c>
      <c r="F389" s="15" t="str">
        <f>VLOOKUP(A389,[2]Contratos!A:G,7,0)</f>
        <v>11/2023</v>
      </c>
      <c r="G389" s="15" t="str">
        <f>VLOOKUP(A389,[2]Contratos!A:H,8,0)</f>
        <v xml:space="preserve">1º ADITIVO DE CONTRATO 11/2023
</v>
      </c>
      <c r="H389" s="16">
        <f>VLOOKUP(A389,[2]Contratos!A:K,11,0)</f>
        <v>45440</v>
      </c>
      <c r="I389" s="17" t="str">
        <f>VLOOKUP(A389,[2]Contratos!A:L,12,0)</f>
        <v>Lei 13.303/2016
Pregão Eletrônico 
PE Nº 02/2023</v>
      </c>
      <c r="J389" s="16">
        <f>VLOOKUP(A389,[2]Contratos!A:M,13,0)</f>
        <v>45806</v>
      </c>
      <c r="K389" s="17">
        <f>VLOOKUP(A389,[2]Contratos!A:N,14,0)</f>
        <v>29000</v>
      </c>
      <c r="L389" s="17" t="str">
        <f>VLOOKUP(A389,[2]Contratos!A:O,15,0)</f>
        <v>ENCERRADO</v>
      </c>
    </row>
    <row r="390" spans="1:12" ht="56.25" customHeight="1" x14ac:dyDescent="0.25">
      <c r="A390" s="11">
        <v>8112</v>
      </c>
      <c r="B390" s="12" t="str">
        <f>VLOOKUP(A390,[2]Contratos!A:B,2,0)</f>
        <v>50900.000463/2022-10</v>
      </c>
      <c r="C390" s="13" t="str">
        <f>VLOOKUP(A390,[2]Contratos!A:C,3,0)</f>
        <v>CONTRATAÇÃO DE SERVIÇO DE INSPEÇÃO, MANUTENÇÃO, RECARGA E TROCA DE EQUIPAMENTOS DO SISTEMA DE COMBATE A INCÊNDIO DA COMPANHIA DOCAS DO CEARÁ</v>
      </c>
      <c r="D390" s="13" t="str">
        <f>VLOOKUP(A390,[2]Contratos!A:E,5,0)</f>
        <v>I M PEREIRA. </v>
      </c>
      <c r="E390" s="14" t="str">
        <f>VLOOKUP(A390,[2]Contratos!A:F,6,0)</f>
        <v>07.121.465/0001-40</v>
      </c>
      <c r="F390" s="15" t="str">
        <f>VLOOKUP(A390,[2]Contratos!A:G,7,0)</f>
        <v>11/2023</v>
      </c>
      <c r="G390" s="15" t="str">
        <f>VLOOKUP(A390,[2]Contratos!A:H,8,0)</f>
        <v xml:space="preserve">2º ADITIVO DE CONTRATO 11/2023
</v>
      </c>
      <c r="H390" s="16">
        <f>VLOOKUP(A390,[2]Contratos!A:K,11,0)</f>
        <v>45806</v>
      </c>
      <c r="I390" s="17" t="str">
        <f>VLOOKUP(A390,[2]Contratos!A:L,12,0)</f>
        <v>Lei 13.303/2016
Pregão Eletrônico 
PE Nº 02/2023</v>
      </c>
      <c r="J390" s="16">
        <f>VLOOKUP(A390,[2]Contratos!A:M,13,0)</f>
        <v>46172</v>
      </c>
      <c r="K390" s="17">
        <f>VLOOKUP(A390,[2]Contratos!A:N,14,0)</f>
        <v>29294.35</v>
      </c>
      <c r="L390" s="17" t="str">
        <f>VLOOKUP(A390,[2]Contratos!A:O,15,0)</f>
        <v>EM EXECUÇÃO</v>
      </c>
    </row>
    <row r="391" spans="1:12" ht="56.25" customHeight="1" x14ac:dyDescent="0.25">
      <c r="A391" s="11">
        <v>8120</v>
      </c>
      <c r="B391" s="12" t="str">
        <f>VLOOKUP(A391,[2]Contratos!A:B,2,0)</f>
        <v>50900.000553/2022-19</v>
      </c>
      <c r="C391" s="13" t="str">
        <f>VLOOKUP(A391,[2]Contratos!A:C,3,0)</f>
        <v>ADEQUAÇÃO DE LAYOUT COM FORNECIMENTO E INSTALAÇÃO DE DIVISÓRIAS E PORTA METÁLICA COM LEITOR BIOMÉTRICO E/OU SENHA</v>
      </c>
      <c r="D391" s="13" t="str">
        <f>VLOOKUP(A391,[2]Contratos!A:E,5,0)</f>
        <v>ECOMY EMPREENDIMENTOS E SERVIÇOS LTDA</v>
      </c>
      <c r="E391" s="14" t="str">
        <f>VLOOKUP(A391,[2]Contratos!A:F,6,0)</f>
        <v>10.562.415/0001-02</v>
      </c>
      <c r="F391" s="15" t="str">
        <f>VLOOKUP(A391,[2]Contratos!A:G,7,0)</f>
        <v>12/2023</v>
      </c>
      <c r="G391" s="15">
        <f>VLOOKUP(A391,[2]Contratos!A:H,8,0)</f>
        <v>0</v>
      </c>
      <c r="H391" s="16">
        <f>VLOOKUP(A391,[2]Contratos!A:K,11,0)</f>
        <v>45090</v>
      </c>
      <c r="I391" s="17" t="str">
        <f>VLOOKUP(A391,[2]Contratos!A:L,12,0)</f>
        <v xml:space="preserve">Lei 13.303/2016
arT. 29, I
 Dispensa de Licitação  </v>
      </c>
      <c r="J391" s="16">
        <f>VLOOKUP(A391,[2]Contratos!A:M,13,0)</f>
        <v>45197</v>
      </c>
      <c r="K391" s="17">
        <f>VLOOKUP(A391,[2]Contratos!A:N,14,0)</f>
        <v>27002.59</v>
      </c>
      <c r="L391" s="17" t="str">
        <f>VLOOKUP(A391,[2]Contratos!A:O,15,0)</f>
        <v>ENCERRADO</v>
      </c>
    </row>
    <row r="392" spans="1:12" ht="76.5" customHeight="1" x14ac:dyDescent="0.25">
      <c r="A392" s="11">
        <v>8130</v>
      </c>
      <c r="B392" s="12" t="str">
        <f>VLOOKUP(A392,[2]Contratos!A:B,2,0)</f>
        <v>50900.001449/2022-33</v>
      </c>
      <c r="C392" s="13" t="str">
        <f>VLOOKUP(A392,[2]Contratos!A:C,3,0)</f>
        <v>AQUISIÇÃO, POR DEMANDA, DE EQUIPAMENTOS PARA SINALIZAÇÃO NÁUTICA, CONSTITUINDO-SE EM SINAIS FIXOS E FLUTUANTES (LANTERNAS MARÍTIMAS DE LED) DO BALIZAMENTO DE ACESSO DO PORTO DE FORTALEZA</v>
      </c>
      <c r="D392" s="13" t="str">
        <f>VLOOKUP(A392,[2]Contratos!A:E,5,0)</f>
        <v>SINERGIA COMÉRCIO E IMPORTAÇÃO DE MATERIAIS LTDA.</v>
      </c>
      <c r="E392" s="14" t="str">
        <f>VLOOKUP(A392,[2]Contratos!A:F,6,0)</f>
        <v>20.936.627/0002-47</v>
      </c>
      <c r="F392" s="15" t="str">
        <f>VLOOKUP(A392,[2]Contratos!A:G,7,0)</f>
        <v>13/2023</v>
      </c>
      <c r="G392" s="15">
        <f>VLOOKUP(A392,[2]Contratos!A:H,8,0)</f>
        <v>0</v>
      </c>
      <c r="H392" s="16">
        <f>VLOOKUP(A392,[2]Contratos!A:K,11,0)</f>
        <v>45051</v>
      </c>
      <c r="I392" s="17" t="str">
        <f>VLOOKUP(A392,[2]Contratos!A:L,12,0)</f>
        <v>Lei 13.303/2016
Pregão Eletrônico 
PE Nº 04/2023</v>
      </c>
      <c r="J392" s="16">
        <f>VLOOKUP(A392,[2]Contratos!A:M,13,0)</f>
        <v>45104</v>
      </c>
      <c r="K392" s="17">
        <f>VLOOKUP(A392,[2]Contratos!A:N,14,0)</f>
        <v>36000</v>
      </c>
      <c r="L392" s="17" t="str">
        <f>VLOOKUP(A392,[2]Contratos!A:O,15,0)</f>
        <v>ENCERRADO</v>
      </c>
    </row>
    <row r="393" spans="1:12" ht="56.25" customHeight="1" x14ac:dyDescent="0.25">
      <c r="A393" s="11">
        <v>8140</v>
      </c>
      <c r="B393" s="12" t="str">
        <f>VLOOKUP(A393,[2]Contratos!A:B,2,0)</f>
        <v>50900.000442/2023-85</v>
      </c>
      <c r="C393" s="13" t="str">
        <f>VLOOKUP(A393,[2]Contratos!A:C,3,0)</f>
        <v>REGISTRO DE PREÇOS PARA AQUISIÇÃO DE EQUIPAMENTOS DE INFORMÁTICA E ELETRÔNICOS PARA A COMPANHIA DOCAS DO CEARÁ - CDC (ITEM 01, 03 E 07)</v>
      </c>
      <c r="D393" s="13" t="str">
        <f>VLOOKUP(A393,[2]Contratos!A:E,5,0)</f>
        <v>DATEN TECNOLOGIA LTDA</v>
      </c>
      <c r="E393" s="14" t="str">
        <f>VLOOKUP(A393,[2]Contratos!A:F,6,0)</f>
        <v>04.602.789/0001-01</v>
      </c>
      <c r="F393" s="15" t="str">
        <f>VLOOKUP(A393,[2]Contratos!A:G,7,0)</f>
        <v>14/2023</v>
      </c>
      <c r="G393" s="15">
        <f>VLOOKUP(A393,[2]Contratos!A:H,8,0)</f>
        <v>0</v>
      </c>
      <c r="H393" s="16">
        <f>VLOOKUP(A393,[2]Contratos!A:K,11,0)</f>
        <v>45078</v>
      </c>
      <c r="I393" s="17" t="str">
        <f>VLOOKUP(A393,[2]Contratos!A:L,12,0)</f>
        <v>Lei 13.303/2016
Pregão Eletrônico 
PE Nº 037/2022</v>
      </c>
      <c r="J393" s="16">
        <f>VLOOKUP(A393,[2]Contratos!A:M,13,0)</f>
        <v>45444</v>
      </c>
      <c r="K393" s="17" t="str">
        <f>VLOOKUP(A393,[2]Contratos!A:N,14,0)</f>
        <v>R$ 115,673,48</v>
      </c>
      <c r="L393" s="17" t="str">
        <f>VLOOKUP(A393,[2]Contratos!A:O,15,0)</f>
        <v>ENCERRADO</v>
      </c>
    </row>
    <row r="394" spans="1:12" ht="56.25" customHeight="1" x14ac:dyDescent="0.25">
      <c r="A394" s="11">
        <v>8150</v>
      </c>
      <c r="B394" s="12" t="str">
        <f>VLOOKUP(A394,[2]Contratos!A:B,2,0)</f>
        <v>50900.000443/2023-20</v>
      </c>
      <c r="C394" s="13" t="str">
        <f>VLOOKUP(A394,[2]Contratos!A:C,3,0)</f>
        <v>REGISTRO DE PREÇOS PARA AQUISIÇÃO DE EQUIPAMENTOS DE INFORMÁTICA E ELETRÔNICOS PARA A COMPANHIA DOCAS DO CEARÁ - CDC (ITEM 02 E 04)</v>
      </c>
      <c r="D394" s="13" t="str">
        <f>VLOOKUP(A394,[2]Contratos!A:E,5,0)</f>
        <v>TGT CONSULTORIA E INFORMÁTICA LTDA.</v>
      </c>
      <c r="E394" s="14" t="str">
        <f>VLOOKUP(A394,[2]Contratos!A:F,6,0)</f>
        <v>42.491.006/0001-59</v>
      </c>
      <c r="F394" s="15" t="str">
        <f>VLOOKUP(A394,[2]Contratos!A:G,7,0)</f>
        <v>15/2023</v>
      </c>
      <c r="G394" s="15">
        <f>VLOOKUP(A394,[2]Contratos!A:H,8,0)</f>
        <v>0</v>
      </c>
      <c r="H394" s="16">
        <f>VLOOKUP(A394,[2]Contratos!A:K,11,0)</f>
        <v>45068</v>
      </c>
      <c r="I394" s="17" t="str">
        <f>VLOOKUP(A394,[2]Contratos!A:L,12,0)</f>
        <v>Lei 13.303/2016
Pregão Eletrônico 
PE Nº 037/2022</v>
      </c>
      <c r="J394" s="16">
        <f>VLOOKUP(A394,[2]Contratos!A:M,13,0)</f>
        <v>45447</v>
      </c>
      <c r="K394" s="17">
        <f>VLOOKUP(A394,[2]Contratos!A:N,14,0)</f>
        <v>103140</v>
      </c>
      <c r="L394" s="17" t="str">
        <f>VLOOKUP(A394,[2]Contratos!A:O,15,0)</f>
        <v>ENCERRADO</v>
      </c>
    </row>
    <row r="395" spans="1:12" ht="56.25" customHeight="1" x14ac:dyDescent="0.25">
      <c r="A395" s="11">
        <v>8160</v>
      </c>
      <c r="B395" s="12" t="str">
        <f>VLOOKUP(A395,[2]Contratos!A:B,2,0)</f>
        <v>50900.000444/2023-74</v>
      </c>
      <c r="C395" s="13" t="str">
        <f>VLOOKUP(A395,[2]Contratos!A:C,3,0)</f>
        <v>REGISTRO DE PREÇOS PARA AQUISIÇÃO DE EQUIPAMENTOS DE INFORMÁTICA E ELETRÔNICOS PARA A COMPANHIA DOCAS DO CEARÁ - CDC (ITEM 05)</v>
      </c>
      <c r="D395" s="13" t="str">
        <f>VLOOKUP(A395,[2]Contratos!A:E,5,0)</f>
        <v>REPREMIG REPRESENTAÇÃO E COMÉRCIO DE MINAS GERAIS LTDA</v>
      </c>
      <c r="E395" s="14" t="str">
        <f>VLOOKUP(A395,[2]Contratos!A:F,6,0)</f>
        <v>65.149.197/0002-51</v>
      </c>
      <c r="F395" s="15" t="str">
        <f>VLOOKUP(A395,[2]Contratos!A:G,7,0)</f>
        <v>16/2023</v>
      </c>
      <c r="G395" s="15">
        <f>VLOOKUP(A395,[2]Contratos!A:H,8,0)</f>
        <v>0</v>
      </c>
      <c r="H395" s="16">
        <f>VLOOKUP(A395,[2]Contratos!A:K,11,0)</f>
        <v>45068</v>
      </c>
      <c r="I395" s="17" t="str">
        <f>VLOOKUP(A395,[2]Contratos!A:L,12,0)</f>
        <v>Lei 13.303/2016
Pregão Eletrônico 
PE Nº 037/2022</v>
      </c>
      <c r="J395" s="16">
        <f>VLOOKUP(A395,[2]Contratos!A:M,13,0)</f>
        <v>45444</v>
      </c>
      <c r="K395" s="17">
        <f>VLOOKUP(A395,[2]Contratos!A:N,14,0)</f>
        <v>4064.84</v>
      </c>
      <c r="L395" s="17" t="str">
        <f>VLOOKUP(A395,[2]Contratos!A:O,15,0)</f>
        <v>ENCERRADO</v>
      </c>
    </row>
    <row r="396" spans="1:12" ht="56.25" customHeight="1" x14ac:dyDescent="0.25">
      <c r="A396" s="11">
        <v>8170</v>
      </c>
      <c r="B396" s="12" t="str">
        <f>VLOOKUP(A396,[2]Contratos!A:B,2,0)</f>
        <v>50900.000445/2023-19</v>
      </c>
      <c r="C396" s="13" t="str">
        <f>VLOOKUP(A396,[2]Contratos!A:C,3,0)</f>
        <v>REGISTRO DE PREÇOS PARA AQUISIÇÃO DE EQUIPAMENTOS DE INFORMÁTICA E ELETRÔNICOS PARA A COMPANHIA DOCAS DO CEARÁ - CDC (ITEM 14)</v>
      </c>
      <c r="D396" s="13" t="str">
        <f>VLOOKUP(A396,[2]Contratos!A:E,5,0)</f>
        <v>MICROTÉCNICA INFORMÁTICA LTDA. </v>
      </c>
      <c r="E396" s="14" t="str">
        <f>VLOOKUP(A396,[2]Contratos!A:F,6,0)</f>
        <v>01.590.728/0009-30</v>
      </c>
      <c r="F396" s="15" t="str">
        <f>VLOOKUP(A396,[2]Contratos!A:G,7,0)</f>
        <v>17/2023</v>
      </c>
      <c r="G396" s="15">
        <f>VLOOKUP(A396,[2]Contratos!A:H,8,0)</f>
        <v>0</v>
      </c>
      <c r="H396" s="16">
        <f>VLOOKUP(A396,[2]Contratos!A:K,11,0)</f>
        <v>45069</v>
      </c>
      <c r="I396" s="17" t="str">
        <f>VLOOKUP(A396,[2]Contratos!A:L,12,0)</f>
        <v>Lei 13.303/2016
Pregão Eletrônico 
PE Nº 037/2022</v>
      </c>
      <c r="J396" s="16">
        <f>VLOOKUP(A396,[2]Contratos!A:M,13,0)</f>
        <v>45442</v>
      </c>
      <c r="K396" s="17">
        <f>VLOOKUP(A396,[2]Contratos!A:N,14,0)</f>
        <v>10215.44</v>
      </c>
      <c r="L396" s="17" t="str">
        <f>VLOOKUP(A396,[2]Contratos!A:O,15,0)</f>
        <v>ENCERRADO</v>
      </c>
    </row>
    <row r="397" spans="1:12" ht="56.25" customHeight="1" x14ac:dyDescent="0.25">
      <c r="A397" s="11">
        <v>8180</v>
      </c>
      <c r="B397" s="12" t="str">
        <f>VLOOKUP(A397,[2]Contratos!A:B,2,0)</f>
        <v>50900.000446/2023-63</v>
      </c>
      <c r="C397" s="13" t="str">
        <f>VLOOKUP(A397,[2]Contratos!A:C,3,0)</f>
        <v>REGISTRO DE PREÇOS PARA AQUISIÇÃO DE EQUIPAMENTOS DE INFORMÁTICA E ELETRÔNICOS PARA A COMPANHIA DOCAS DO CEARÁ - CDC</v>
      </c>
      <c r="D397" s="13" t="str">
        <f>VLOOKUP(A397,[2]Contratos!A:E,5,0)</f>
        <v>ITEC INFORMÁTICA E TECNOLOGIA LTDA - EPP.</v>
      </c>
      <c r="E397" s="14" t="str">
        <f>VLOOKUP(A397,[2]Contratos!A:F,6,0)</f>
        <v>13.531.571/0001-02</v>
      </c>
      <c r="F397" s="15" t="str">
        <f>VLOOKUP(A397,[2]Contratos!A:G,7,0)</f>
        <v>18/2023</v>
      </c>
      <c r="G397" s="15">
        <f>VLOOKUP(A397,[2]Contratos!A:H,8,0)</f>
        <v>0</v>
      </c>
      <c r="H397" s="16">
        <f>VLOOKUP(A397,[2]Contratos!A:K,11,0)</f>
        <v>45082</v>
      </c>
      <c r="I397" s="17" t="str">
        <f>VLOOKUP(A397,[2]Contratos!A:L,12,0)</f>
        <v>Lei 13.303/2016
Pregão Eletrônico 
PE Nº 037/2022</v>
      </c>
      <c r="J397" s="16">
        <f>VLOOKUP(A397,[2]Contratos!A:M,13,0)</f>
        <v>45616</v>
      </c>
      <c r="K397" s="17">
        <f>VLOOKUP(A397,[2]Contratos!A:N,14,0)</f>
        <v>6656.64</v>
      </c>
      <c r="L397" s="17" t="str">
        <f>VLOOKUP(A397,[2]Contratos!A:O,15,0)</f>
        <v>ENCERRADO</v>
      </c>
    </row>
    <row r="398" spans="1:12" ht="56.25" customHeight="1" x14ac:dyDescent="0.25">
      <c r="A398" s="11">
        <v>8190</v>
      </c>
      <c r="B398" s="12" t="str">
        <f>VLOOKUP(A398,[2]Contratos!A:B,2,0)</f>
        <v>50900.000801/2023-02</v>
      </c>
      <c r="C398" s="13" t="str">
        <f>VLOOKUP(A398,[2]Contratos!A:C,3,0)</f>
        <v>AQUISIÇÃO DE MATERIAIS PARA O SISTEMA DE ABASTECIMENTO DE ÁGUA POTÁVEL DO PÍER PETROLEIRO DO PORTO DE FORTALEZA (LOTE 01 E 11)</v>
      </c>
      <c r="D398" s="13" t="str">
        <f>VLOOKUP(A398,[2]Contratos!A:E,5,0)</f>
        <v>RED PARTICIPAÇÕES E PROJETOS LTDA. </v>
      </c>
      <c r="E398" s="14" t="str">
        <f>VLOOKUP(A398,[2]Contratos!A:F,6,0)</f>
        <v>48.884.512/0001-94</v>
      </c>
      <c r="F398" s="15" t="str">
        <f>VLOOKUP(A398,[2]Contratos!A:G,7,0)</f>
        <v>19/2023</v>
      </c>
      <c r="G398" s="15">
        <f>VLOOKUP(A398,[2]Contratos!A:H,8,0)</f>
        <v>0</v>
      </c>
      <c r="H398" s="16">
        <f>VLOOKUP(A398,[2]Contratos!A:K,11,0)</f>
        <v>45090</v>
      </c>
      <c r="I398" s="17" t="str">
        <f>VLOOKUP(A398,[2]Contratos!A:L,12,0)</f>
        <v>Lei 13.303/2016
Pregão Eletrônico 
PE Nº 03/2023</v>
      </c>
      <c r="J398" s="16">
        <f>VLOOKUP(A398,[2]Contratos!A:M,13,0)</f>
        <v>45317</v>
      </c>
      <c r="K398" s="17">
        <f>VLOOKUP(A398,[2]Contratos!A:N,14,0)</f>
        <v>207295.75</v>
      </c>
      <c r="L398" s="17" t="str">
        <f>VLOOKUP(A398,[2]Contratos!A:O,15,0)</f>
        <v>ENCERRADO</v>
      </c>
    </row>
    <row r="399" spans="1:12" ht="56.25" customHeight="1" x14ac:dyDescent="0.25">
      <c r="A399" s="11">
        <v>8200</v>
      </c>
      <c r="B399" s="12" t="str">
        <f>VLOOKUP(A399,[2]Contratos!A:B,2,0)</f>
        <v>50900.000802/2023-49</v>
      </c>
      <c r="C399" s="13" t="str">
        <f>VLOOKUP(A399,[2]Contratos!A:C,3,0)</f>
        <v>AQUISIÇÃO DE MATERIAIS PARA O SISTEMA DE ABASTECIMENTO DE ÁGUA POTÁVEL DO PÍER PETROLEIRO DO PORTO DE FORTALEZA (LOTE 02, 03 E 04)</v>
      </c>
      <c r="D399" s="13" t="str">
        <f>VLOOKUP(A399,[2]Contratos!A:E,5,0)</f>
        <v>AP GLOBAL SOLUÇÕES INDUSTRIAIS LTDA. </v>
      </c>
      <c r="E399" s="14" t="str">
        <f>VLOOKUP(A399,[2]Contratos!A:F,6,0)</f>
        <v>42.567.618/0001-88</v>
      </c>
      <c r="F399" s="15" t="str">
        <f>VLOOKUP(A399,[2]Contratos!A:G,7,0)</f>
        <v>20/2023</v>
      </c>
      <c r="G399" s="15">
        <f>VLOOKUP(A399,[2]Contratos!A:H,8,0)</f>
        <v>0</v>
      </c>
      <c r="H399" s="16">
        <f>VLOOKUP(A399,[2]Contratos!A:K,11,0)</f>
        <v>45090</v>
      </c>
      <c r="I399" s="17" t="str">
        <f>VLOOKUP(A399,[2]Contratos!A:L,12,0)</f>
        <v>Lei 13.303/2016
Pregão Eletrônico 
PE Nº 03/2023</v>
      </c>
      <c r="J399" s="16">
        <f>VLOOKUP(A399,[2]Contratos!A:M,13,0)</f>
        <v>45317</v>
      </c>
      <c r="K399" s="17">
        <f>VLOOKUP(A399,[2]Contratos!A:N,14,0)</f>
        <v>94735.12</v>
      </c>
      <c r="L399" s="17" t="str">
        <f>VLOOKUP(A399,[2]Contratos!A:O,15,0)</f>
        <v>ENCERRADO</v>
      </c>
    </row>
    <row r="400" spans="1:12" ht="54.75" customHeight="1" x14ac:dyDescent="0.25">
      <c r="A400" s="11">
        <v>8210</v>
      </c>
      <c r="B400" s="12" t="str">
        <f>VLOOKUP(A400,[2]Contratos!A:B,2,0)</f>
        <v>50900.000803/2023-93</v>
      </c>
      <c r="C400" s="13" t="str">
        <f>VLOOKUP(A400,[2]Contratos!A:C,3,0)</f>
        <v>AQUISIÇÃO DE MATERIAIS PARA O SISTEMA DE ABASTECIMENTO DE ÁGUA POTÁVEL DO PÍER PETROLEIRO DO PORTO DE FORTALEZA (LOTES 05, 06, 08, 10 E 12)</v>
      </c>
      <c r="D400" s="13" t="str">
        <f>VLOOKUP(A400,[2]Contratos!A:E,5,0)</f>
        <v>BLUVAL COMÉRCIO E AUTOMAÇÃO INDUSTRIAL EIRELI</v>
      </c>
      <c r="E400" s="14" t="str">
        <f>VLOOKUP(A400,[2]Contratos!A:F,6,0)</f>
        <v>30.249.603/0001-92</v>
      </c>
      <c r="F400" s="15" t="str">
        <f>VLOOKUP(A400,[2]Contratos!A:G,7,0)</f>
        <v>21/2023</v>
      </c>
      <c r="G400" s="15">
        <f>VLOOKUP(A400,[2]Contratos!A:H,8,0)</f>
        <v>0</v>
      </c>
      <c r="H400" s="16">
        <f>VLOOKUP(A400,[2]Contratos!A:K,11,0)</f>
        <v>45105</v>
      </c>
      <c r="I400" s="17" t="str">
        <f>VLOOKUP(A400,[2]Contratos!A:L,12,0)</f>
        <v>Lei 13.303/2016
Pregão Eletrônico 
PE Nº 03/2023</v>
      </c>
      <c r="J400" s="16">
        <f>VLOOKUP(A400,[2]Contratos!A:M,13,0)</f>
        <v>45342</v>
      </c>
      <c r="K400" s="17">
        <f>VLOOKUP(A400,[2]Contratos!A:N,14,0)</f>
        <v>100709.02</v>
      </c>
      <c r="L400" s="17" t="str">
        <f>VLOOKUP(A400,[2]Contratos!A:O,15,0)</f>
        <v>ENCERRADO</v>
      </c>
    </row>
    <row r="401" spans="1:12" ht="52.5" customHeight="1" x14ac:dyDescent="0.25">
      <c r="A401" s="11">
        <v>8220</v>
      </c>
      <c r="B401" s="12" t="str">
        <f>VLOOKUP(A401,[2]Contratos!A:B,2,0)</f>
        <v>50900.000804/2023-38</v>
      </c>
      <c r="C401" s="23" t="str">
        <f>VLOOKUP(A401,[2]Contratos!A:C,3,0)</f>
        <v>AQUISIÇÃO DE MATERIAIS PARA O SISTEMA DE ABASTECIMENTO DE ÁGUA POTÁVEL DO PÍER PETROLEIRO DO PORTO DE FORTALEZA (LOTES 13)</v>
      </c>
      <c r="D401" s="13" t="str">
        <f>VLOOKUP(A401,[2]Contratos!A:E,5,0)</f>
        <v>REDNOV FERRAMENTAS LTDA</v>
      </c>
      <c r="E401" s="14" t="str">
        <f>VLOOKUP(A401,[2]Contratos!A:F,6,0)</f>
        <v>45.769.285/0001-68</v>
      </c>
      <c r="F401" s="15" t="str">
        <f>VLOOKUP(A401,[2]Contratos!A:G,7,0)</f>
        <v>22/2023</v>
      </c>
      <c r="G401" s="15">
        <f>VLOOKUP(A401,[2]Contratos!A:H,8,0)</f>
        <v>0</v>
      </c>
      <c r="H401" s="16">
        <f>VLOOKUP(A401,[2]Contratos!A:K,11,0)</f>
        <v>45105</v>
      </c>
      <c r="I401" s="17" t="str">
        <f>VLOOKUP(A401,[2]Contratos!A:L,12,0)</f>
        <v>Lei 13.303/2016
Pregão Eletrônico 
PE Nº 03/2023</v>
      </c>
      <c r="J401" s="16">
        <f>VLOOKUP(A401,[2]Contratos!A:M,13,0)</f>
        <v>44996</v>
      </c>
      <c r="K401" s="17">
        <f>VLOOKUP(A401,[2]Contratos!A:N,14,0)</f>
        <v>5950</v>
      </c>
      <c r="L401" s="17" t="str">
        <f>VLOOKUP(A401,[2]Contratos!A:O,15,0)</f>
        <v>ENCERRADO</v>
      </c>
    </row>
    <row r="402" spans="1:12" ht="45" x14ac:dyDescent="0.25">
      <c r="A402" s="11">
        <v>8230</v>
      </c>
      <c r="B402" s="12" t="str">
        <f>VLOOKUP(A402,[2]Contratos!A:B,2,0)</f>
        <v>50900.000246/2023-19</v>
      </c>
      <c r="C402" s="13" t="str">
        <f>VLOOKUP(A402,[2]Contratos!A:C,3,0)</f>
        <v>FORNECIMENTO DE "VALE TRANSPORTE URBANO" E "VALE TRANSPORTE METROPOLITANO"</v>
      </c>
      <c r="D402" s="13" t="str">
        <f>VLOOKUP(A402,[2]Contratos!A:E,5,0)</f>
        <v xml:space="preserve">SINDIONIBUS </v>
      </c>
      <c r="E402" s="14" t="str">
        <f>VLOOKUP(A402,[2]Contratos!A:F,6,0)</f>
        <v>07.341.423/0001-14</v>
      </c>
      <c r="F402" s="15" t="str">
        <f>VLOOKUP(A402,[2]Contratos!A:G,7,0)</f>
        <v>23/2023</v>
      </c>
      <c r="G402" s="15">
        <f>VLOOKUP(A402,[2]Contratos!A:H,8,0)</f>
        <v>0</v>
      </c>
      <c r="H402" s="16">
        <f>VLOOKUP(A402,[2]Contratos!A:K,11,0)</f>
        <v>45188</v>
      </c>
      <c r="I402" s="17" t="str">
        <f>VLOOKUP(A402,[2]Contratos!A:L,12,0)</f>
        <v xml:space="preserve">Lei 13.303/2016
art. 30
 Dispensa de Licitação  </v>
      </c>
      <c r="J402" s="16">
        <f>VLOOKUP(A402,[2]Contratos!A:M,13,0)</f>
        <v>45554</v>
      </c>
      <c r="K402" s="17">
        <f>VLOOKUP(A402,[2]Contratos!A:N,14,0)</f>
        <v>34121.879999999997</v>
      </c>
      <c r="L402" s="17" t="str">
        <f>VLOOKUP(A402,[2]Contratos!A:O,15,0)</f>
        <v>ENCERRADO</v>
      </c>
    </row>
    <row r="403" spans="1:12" ht="45" x14ac:dyDescent="0.25">
      <c r="A403" s="11">
        <v>8231</v>
      </c>
      <c r="B403" s="12" t="str">
        <f>VLOOKUP(A403,[2]Contratos!A:B,2,0)</f>
        <v>50900.000246/2023-19</v>
      </c>
      <c r="C403" s="13" t="str">
        <f>VLOOKUP(A403,[2]Contratos!A:C,3,0)</f>
        <v>FORNECIMENTO DE "VALE TRANSPORTE URBANO" E "VALE TRANSPORTE METROPOLITANO"</v>
      </c>
      <c r="D403" s="13" t="str">
        <f>VLOOKUP(A403,[2]Contratos!A:E,5,0)</f>
        <v xml:space="preserve">SINDIONIBUS </v>
      </c>
      <c r="E403" s="14" t="str">
        <f>VLOOKUP(A403,[2]Contratos!A:F,6,0)</f>
        <v>07.341.423/0001-14</v>
      </c>
      <c r="F403" s="15" t="str">
        <f>VLOOKUP(A403,[2]Contratos!A:G,7,0)</f>
        <v>23/2023</v>
      </c>
      <c r="G403" s="15" t="str">
        <f>VLOOKUP(A403,[2]Contratos!A:H,8,0)</f>
        <v xml:space="preserve">1º ADITIVO DE CONTRATO 23/2023
</v>
      </c>
      <c r="H403" s="16">
        <f>VLOOKUP(A403,[2]Contratos!A:K,11,0)</f>
        <v>45553</v>
      </c>
      <c r="I403" s="17" t="str">
        <f>VLOOKUP(A403,[2]Contratos!A:L,12,0)</f>
        <v xml:space="preserve">Lei 13.303/2016
art. 30
 Dispensa de Licitação  </v>
      </c>
      <c r="J403" s="16">
        <f>VLOOKUP(A403,[2]Contratos!A:M,13,0)</f>
        <v>45919</v>
      </c>
      <c r="K403" s="17">
        <f>VLOOKUP(A403,[2]Contratos!A:N,14,0)</f>
        <v>34121.879999999997</v>
      </c>
      <c r="L403" s="17" t="str">
        <f>VLOOKUP(A403,[2]Contratos!A:O,15,0)</f>
        <v>ENCERRADO</v>
      </c>
    </row>
    <row r="404" spans="1:12" ht="43.5" customHeight="1" x14ac:dyDescent="0.25">
      <c r="A404" s="11">
        <v>8232</v>
      </c>
      <c r="B404" s="12" t="str">
        <f>VLOOKUP(A404,[2]Contratos!A:B,2,0)</f>
        <v>50900.000246/2023-19</v>
      </c>
      <c r="C404" s="13" t="str">
        <f>VLOOKUP(A404,[2]Contratos!A:C,3,0)</f>
        <v>FORNECIMENTO DE "VALE TRANSPORTE URBANO" E "VALE TRANSPORTE METROPOLITANO"</v>
      </c>
      <c r="D404" s="13" t="str">
        <f>VLOOKUP(A404,[2]Contratos!A:E,5,0)</f>
        <v xml:space="preserve">SINDIONIBUS </v>
      </c>
      <c r="E404" s="14" t="str">
        <f>VLOOKUP(A404,[2]Contratos!A:F,6,0)</f>
        <v>07.341.423/0001-14</v>
      </c>
      <c r="F404" s="15" t="str">
        <f>VLOOKUP(A404,[2]Contratos!A:G,7,0)</f>
        <v>23/2023</v>
      </c>
      <c r="G404" s="15" t="str">
        <f>VLOOKUP(A404,[2]Contratos!A:H,8,0)</f>
        <v xml:space="preserve">2º ADITIVO DE CONTRATO 23/2023
</v>
      </c>
      <c r="H404" s="16">
        <f>VLOOKUP(A404,[2]Contratos!A:K,11,0)</f>
        <v>45916</v>
      </c>
      <c r="I404" s="17" t="str">
        <f>VLOOKUP(A404,[2]Contratos!A:L,12,0)</f>
        <v xml:space="preserve">Lei 13.303/2016
art. 30
 Dispensa de Licitação  </v>
      </c>
      <c r="J404" s="16">
        <f>VLOOKUP(A404,[2]Contratos!A:M,13,0)</f>
        <v>46284</v>
      </c>
      <c r="K404" s="17">
        <f>VLOOKUP(A404,[2]Contratos!A:N,14,0)</f>
        <v>34121.879999999997</v>
      </c>
      <c r="L404" s="17" t="str">
        <f>VLOOKUP(A404,[2]Contratos!A:O,15,0)</f>
        <v>EM EXECUÇÃO</v>
      </c>
    </row>
    <row r="405" spans="1:12" ht="50.25" customHeight="1" x14ac:dyDescent="0.25">
      <c r="A405" s="11">
        <v>8260</v>
      </c>
      <c r="B405" s="12" t="str">
        <f>VLOOKUP(A405,[2]Contratos!A:B,2,0)</f>
        <v>50900.000443/2023-20</v>
      </c>
      <c r="C405" s="13" t="str">
        <f>VLOOKUP(A405,[2]Contratos!A:C,3,0)</f>
        <v>REGISTRO DE PREÇOS PARA AQUISIÇÃO DE EQUIPAMENTOS DE INFORMÁTICA E ELETRÔNICOS PARA A COMPANHIA DOCAS DO CEARÁ - CDC (ITEM 02 E 04)</v>
      </c>
      <c r="D405" s="13" t="str">
        <f>VLOOKUP(A405,[2]Contratos!A:E,5,0)</f>
        <v>TGT CONSULTORIA E INFORMÁTICA LTDA.</v>
      </c>
      <c r="E405" s="14" t="str">
        <f>VLOOKUP(A405,[2]Contratos!A:F,6,0)</f>
        <v>42.491.006/0001-59</v>
      </c>
      <c r="F405" s="15" t="str">
        <f>VLOOKUP(A405,[2]Contratos!A:G,7,0)</f>
        <v>26/2023</v>
      </c>
      <c r="G405" s="15">
        <f>VLOOKUP(A405,[2]Contratos!A:H,8,0)</f>
        <v>0</v>
      </c>
      <c r="H405" s="16">
        <f>VLOOKUP(A405,[2]Contratos!A:K,11,0)</f>
        <v>45105</v>
      </c>
      <c r="I405" s="17" t="str">
        <f>VLOOKUP(A405,[2]Contratos!A:L,12,0)</f>
        <v>Lei 13.303/2016
Pregão Eletrônico 
PE Nº 037/2022</v>
      </c>
      <c r="J405" s="16">
        <f>VLOOKUP(A405,[2]Contratos!A:M,13,0)</f>
        <v>0</v>
      </c>
      <c r="K405" s="17">
        <f>VLOOKUP(A405,[2]Contratos!A:N,14,0)</f>
        <v>157200</v>
      </c>
      <c r="L405" s="17" t="str">
        <f>VLOOKUP(A405,[2]Contratos!A:O,15,0)</f>
        <v>ENCERRADO</v>
      </c>
    </row>
    <row r="406" spans="1:12" ht="45" x14ac:dyDescent="0.25">
      <c r="A406" s="11">
        <v>8280</v>
      </c>
      <c r="B406" s="12" t="str">
        <f>VLOOKUP(A406,[2]Contratos!A:B,2,0)</f>
        <v>50900.000795/2021-13</v>
      </c>
      <c r="C406" s="13" t="str">
        <f>VLOOKUP(A406,[2]Contratos!A:C,3,0)</f>
        <v>AQUISIÇÃO DE EQUIPAMENTOS DE PROTEÇÃO INDIVIDUAL E COLETIVA REFERENTES AOS ITENS 11 E 12</v>
      </c>
      <c r="D406" s="13" t="str">
        <f>VLOOKUP(A406,[2]Contratos!A:E,5,0)</f>
        <v>SIS COMÉRCIO DE MATERIAIS E EQUIPAMENTOS LTDA. </v>
      </c>
      <c r="E406" s="14" t="str">
        <f>VLOOKUP(A406,[2]Contratos!A:F,6,0)</f>
        <v>29.926.189/0001-20</v>
      </c>
      <c r="F406" s="15" t="str">
        <f>VLOOKUP(A406,[2]Contratos!A:G,7,0)</f>
        <v>28/2023</v>
      </c>
      <c r="G406" s="15">
        <f>VLOOKUP(A406,[2]Contratos!A:H,8,0)</f>
        <v>0</v>
      </c>
      <c r="H406" s="16">
        <f>VLOOKUP(A406,[2]Contratos!A:K,11,0)</f>
        <v>45139</v>
      </c>
      <c r="I406" s="17" t="str">
        <f>VLOOKUP(A406,[2]Contratos!A:L,12,0)</f>
        <v>Lei 13.303/2016
Pregão Eletrônico 
PE Nº 09/2023</v>
      </c>
      <c r="J406" s="16">
        <f>VLOOKUP(A406,[2]Contratos!A:M,13,0)</f>
        <v>46252</v>
      </c>
      <c r="K406" s="17">
        <f>VLOOKUP(A406,[2]Contratos!A:N,14,0)</f>
        <v>7220.7</v>
      </c>
      <c r="L406" s="17" t="str">
        <f>VLOOKUP(A406,[2]Contratos!A:O,15,0)</f>
        <v>EM EXECUÇÃO</v>
      </c>
    </row>
    <row r="407" spans="1:12" ht="45" x14ac:dyDescent="0.25">
      <c r="A407" s="11">
        <v>8290</v>
      </c>
      <c r="B407" s="12" t="str">
        <f>VLOOKUP(A407,[2]Contratos!A:B,2,0)</f>
        <v>50900.000795/2021-13</v>
      </c>
      <c r="C407" s="13" t="str">
        <f>VLOOKUP(A407,[2]Contratos!A:C,3,0)</f>
        <v>AQUISIÇÃO DE EQUIPAMENTOS DE PROTEÇÃO INDIVIDUAL E COLETIVA REFERENTES AOS ITENS 9, 10 E 13</v>
      </c>
      <c r="D407" s="13" t="str">
        <f>VLOOKUP(A407,[2]Contratos!A:E,5,0)</f>
        <v xml:space="preserve">FABRICIO RACHADEL COSTA </v>
      </c>
      <c r="E407" s="14" t="str">
        <f>VLOOKUP(A407,[2]Contratos!A:F,6,0)</f>
        <v>33.618.396/0001-94</v>
      </c>
      <c r="F407" s="15" t="str">
        <f>VLOOKUP(A407,[2]Contratos!A:G,7,0)</f>
        <v>29/2023</v>
      </c>
      <c r="G407" s="15">
        <f>VLOOKUP(A407,[2]Contratos!A:H,8,0)</f>
        <v>0</v>
      </c>
      <c r="H407" s="16">
        <f>VLOOKUP(A407,[2]Contratos!A:K,11,0)</f>
        <v>45160</v>
      </c>
      <c r="I407" s="17" t="str">
        <f>VLOOKUP(A407,[2]Contratos!A:L,12,0)</f>
        <v>Lei 13.303/2016
Pregão Eletrônico 
PE Nº 09/2023</v>
      </c>
      <c r="J407" s="16">
        <f>VLOOKUP(A407,[2]Contratos!A:M,13,0)</f>
        <v>46312</v>
      </c>
      <c r="K407" s="17">
        <f>VLOOKUP(A407,[2]Contratos!A:N,14,0)</f>
        <v>11446.5</v>
      </c>
      <c r="L407" s="17" t="str">
        <f>VLOOKUP(A407,[2]Contratos!A:O,15,0)</f>
        <v>EM EXECUÇÃO</v>
      </c>
    </row>
    <row r="408" spans="1:12" ht="45" x14ac:dyDescent="0.25">
      <c r="A408" s="11">
        <v>8300</v>
      </c>
      <c r="B408" s="12" t="str">
        <f>VLOOKUP(A408,[2]Contratos!A:B,2,0)</f>
        <v xml:space="preserve">50900.000795/2021-13
</v>
      </c>
      <c r="C408" s="13" t="str">
        <f>VLOOKUP(A408,[2]Contratos!A:C,3,0)</f>
        <v xml:space="preserve">AQUISIÇÃO DE EQUIPAMENTOS DE PROTEÇÃO INDIVIDUAL E COLETIVA REFERENTES AOS ITENS </v>
      </c>
      <c r="D408" s="13" t="str">
        <f>VLOOKUP(A408,[2]Contratos!A:E,5,0)</f>
        <v xml:space="preserve">LICERI COMÉRCIO DE PRODUTOS EM GERAL LTDA </v>
      </c>
      <c r="E408" s="14">
        <f>VLOOKUP(A408,[2]Contratos!A:F,6,0)</f>
        <v>0</v>
      </c>
      <c r="F408" s="15" t="str">
        <f>VLOOKUP(A408,[2]Contratos!A:G,7,0)</f>
        <v>30/2023</v>
      </c>
      <c r="G408" s="15">
        <f>VLOOKUP(A408,[2]Contratos!A:H,8,0)</f>
        <v>0</v>
      </c>
      <c r="H408" s="16">
        <f>VLOOKUP(A408,[2]Contratos!A:K,11,0)</f>
        <v>0</v>
      </c>
      <c r="I408" s="17" t="str">
        <f>VLOOKUP(A408,[2]Contratos!A:L,12,0)</f>
        <v>Lei 13.303/2016
Pregão Eletrônico 
PE Nº 09/2023</v>
      </c>
      <c r="J408" s="16">
        <f>VLOOKUP(A408,[2]Contratos!A:M,13,0)</f>
        <v>0</v>
      </c>
      <c r="K408" s="17">
        <f>VLOOKUP(A408,[2]Contratos!A:N,14,0)</f>
        <v>404.8</v>
      </c>
      <c r="L408" s="17" t="str">
        <f>VLOOKUP(A408,[2]Contratos!A:O,15,0)</f>
        <v>ENCERRADO</v>
      </c>
    </row>
    <row r="409" spans="1:12" ht="45" x14ac:dyDescent="0.25">
      <c r="A409" s="11">
        <v>8310</v>
      </c>
      <c r="B409" s="12" t="str">
        <f>VLOOKUP(A409,[2]Contratos!A:B,2,0)</f>
        <v>50900.000795/2021-13</v>
      </c>
      <c r="C409" s="13" t="str">
        <f>VLOOKUP(A409,[2]Contratos!A:C,3,0)</f>
        <v>AQUISIÇÃO DE EQUIPAMENTOS DE PROTEÇÃO INDIVIDUAL E COLETIVA REFERENTES AOS ITENS 2 E 3</v>
      </c>
      <c r="D409" s="13" t="str">
        <f>VLOOKUP(A409,[2]Contratos!A:E,5,0)</f>
        <v>HDR COMÉRCIO LDTA</v>
      </c>
      <c r="E409" s="14" t="str">
        <f>VLOOKUP(A409,[2]Contratos!A:F,6,0)</f>
        <v>37.396.756/0001-01</v>
      </c>
      <c r="F409" s="15" t="str">
        <f>VLOOKUP(A409,[2]Contratos!A:G,7,0)</f>
        <v>31/2023</v>
      </c>
      <c r="G409" s="15">
        <f>VLOOKUP(A409,[2]Contratos!A:H,8,0)</f>
        <v>0</v>
      </c>
      <c r="H409" s="16">
        <f>VLOOKUP(A409,[2]Contratos!A:K,11,0)</f>
        <v>45160</v>
      </c>
      <c r="I409" s="17" t="str">
        <f>VLOOKUP(A409,[2]Contratos!A:L,12,0)</f>
        <v>Lei 13.303/2016
Pregão Eletrônico 
PE Nº 09/2023</v>
      </c>
      <c r="J409" s="16">
        <f>VLOOKUP(A409,[2]Contratos!A:M,13,0)</f>
        <v>46312</v>
      </c>
      <c r="K409" s="17">
        <f>VLOOKUP(A409,[2]Contratos!A:N,14,0)</f>
        <v>9943.41</v>
      </c>
      <c r="L409" s="17" t="str">
        <f>VLOOKUP(A409,[2]Contratos!A:O,15,0)</f>
        <v>EM EXECUÇÃO</v>
      </c>
    </row>
    <row r="410" spans="1:12" ht="45" x14ac:dyDescent="0.25">
      <c r="A410" s="11">
        <v>8320</v>
      </c>
      <c r="B410" s="12" t="str">
        <f>VLOOKUP(A410,[2]Contratos!A:B,2,0)</f>
        <v>50900.000795/2021-13</v>
      </c>
      <c r="C410" s="13" t="str">
        <f>VLOOKUP(A410,[2]Contratos!A:C,3,0)</f>
        <v>AQUISIÇÃO DE EQUIPAMENTOS DE PROTEÇÃO INDIVIDUAL E COLETIVA REFERENTES AOS ITENS 1, 4 E 5</v>
      </c>
      <c r="D410" s="13" t="str">
        <f>VLOOKUP(A410,[2]Contratos!A:E,5,0)</f>
        <v>COMERCIAL BRASIL DE EPI LTDA</v>
      </c>
      <c r="E410" s="14" t="str">
        <f>VLOOKUP(A410,[2]Contratos!A:F,6,0)</f>
        <v>11.509.243/0001-76</v>
      </c>
      <c r="F410" s="15" t="str">
        <f>VLOOKUP(A410,[2]Contratos!A:G,7,0)</f>
        <v>32/2023</v>
      </c>
      <c r="G410" s="15">
        <f>VLOOKUP(A410,[2]Contratos!A:H,8,0)</f>
        <v>0</v>
      </c>
      <c r="H410" s="16">
        <f>VLOOKUP(A410,[2]Contratos!A:K,11,0)</f>
        <v>45160</v>
      </c>
      <c r="I410" s="17" t="str">
        <f>VLOOKUP(A410,[2]Contratos!A:L,12,0)</f>
        <v>Lei 13.303/2016
Pregão Eletrônico 
PE Nº 09/2023</v>
      </c>
      <c r="J410" s="16">
        <f>VLOOKUP(A410,[2]Contratos!A:M,13,0)</f>
        <v>46312</v>
      </c>
      <c r="K410" s="17">
        <f>VLOOKUP(A410,[2]Contratos!A:N,14,0)</f>
        <v>9364.4699999999993</v>
      </c>
      <c r="L410" s="17" t="str">
        <f>VLOOKUP(A410,[2]Contratos!A:O,15,0)</f>
        <v>EM EXECUÇÃO</v>
      </c>
    </row>
    <row r="411" spans="1:12" ht="45" x14ac:dyDescent="0.25">
      <c r="A411" s="11">
        <v>8330</v>
      </c>
      <c r="B411" s="12" t="str">
        <f>VLOOKUP(A411,[2]Contratos!A:B,2,0)</f>
        <v>50900.000795/2021-13</v>
      </c>
      <c r="C411" s="13" t="str">
        <f>VLOOKUP(A411,[2]Contratos!A:C,3,0)</f>
        <v>AQUISIÇÃO DE EQUIPAMENTOS DE PROTEÇÃO INDIVIDUAL E COLETIVA REFERENTES AOS ITEM 15</v>
      </c>
      <c r="D411" s="13" t="str">
        <f>VLOOKUP(A411,[2]Contratos!A:E,5,0)</f>
        <v>COMERCIAL BRASIL DE EPI LTDACOMERCIAL BRASIL DE EPI LTDA</v>
      </c>
      <c r="E411" s="14" t="str">
        <f>VLOOKUP(A411,[2]Contratos!A:F,6,0)</f>
        <v>12.670.981/0001-63</v>
      </c>
      <c r="F411" s="15" t="str">
        <f>VLOOKUP(A411,[2]Contratos!A:G,7,0)</f>
        <v>33/2023</v>
      </c>
      <c r="G411" s="15">
        <f>VLOOKUP(A411,[2]Contratos!A:H,8,0)</f>
        <v>0</v>
      </c>
      <c r="H411" s="16">
        <f>VLOOKUP(A411,[2]Contratos!A:K,11,0)</f>
        <v>45149</v>
      </c>
      <c r="I411" s="17" t="str">
        <f>VLOOKUP(A411,[2]Contratos!A:L,12,0)</f>
        <v>Lei 13.303/2016
Pregão Eletrônico 
PE Nº 09/2023</v>
      </c>
      <c r="J411" s="16">
        <f>VLOOKUP(A411,[2]Contratos!A:M,13,0)</f>
        <v>46279</v>
      </c>
      <c r="K411" s="17">
        <f>VLOOKUP(A411,[2]Contratos!A:N,14,0)</f>
        <v>2238.6</v>
      </c>
      <c r="L411" s="17" t="str">
        <f>VLOOKUP(A411,[2]Contratos!A:O,15,0)</f>
        <v>EM EXECUÇÃO</v>
      </c>
    </row>
    <row r="412" spans="1:12" ht="45" x14ac:dyDescent="0.25">
      <c r="A412" s="11">
        <v>8340</v>
      </c>
      <c r="B412" s="12" t="str">
        <f>VLOOKUP(A412,[2]Contratos!A:B,2,0)</f>
        <v>50900.000161/2021-61</v>
      </c>
      <c r="C412" s="13" t="str">
        <f>VLOOKUP(A412,[2]Contratos!A:C,3,0)</f>
        <v>AQUISIÇÃO DE UNIFORMES PARA GUARDA PORTUÁRIA (LOTE 01 - ITENS 1 E 2)</v>
      </c>
      <c r="D412" s="13" t="str">
        <f>VLOOKUP(A412,[2]Contratos!A:E,5,0)</f>
        <v xml:space="preserve">MERIDIAN LTDA </v>
      </c>
      <c r="E412" s="14" t="str">
        <f>VLOOKUP(A412,[2]Contratos!A:F,6,0)</f>
        <v>48.011.287/0001-81</v>
      </c>
      <c r="F412" s="15" t="str">
        <f>VLOOKUP(A412,[2]Contratos!A:G,7,0)</f>
        <v>34/2023</v>
      </c>
      <c r="G412" s="15">
        <f>VLOOKUP(A412,[2]Contratos!A:H,8,0)</f>
        <v>0</v>
      </c>
      <c r="H412" s="16">
        <f>VLOOKUP(A412,[2]Contratos!A:K,11,0)</f>
        <v>45175</v>
      </c>
      <c r="I412" s="17" t="str">
        <f>VLOOKUP(A412,[2]Contratos!A:L,12,0)</f>
        <v>Lei 13.303/2016
Pregão Eletrônico 
PE Nº 07/2023</v>
      </c>
      <c r="J412" s="16">
        <f>VLOOKUP(A412,[2]Contratos!A:M,13,0)</f>
        <v>45556</v>
      </c>
      <c r="K412" s="17">
        <f>VLOOKUP(A412,[2]Contratos!A:N,14,0)</f>
        <v>4845.3999999999996</v>
      </c>
      <c r="L412" s="17" t="str">
        <f>VLOOKUP(A412,[2]Contratos!A:O,15,0)</f>
        <v>ENCERRADO</v>
      </c>
    </row>
    <row r="413" spans="1:12" ht="45" x14ac:dyDescent="0.25">
      <c r="A413" s="11">
        <v>8350</v>
      </c>
      <c r="B413" s="12" t="str">
        <f>VLOOKUP(A413,[2]Contratos!A:B,2,0)</f>
        <v>50900.000992/2023-02</v>
      </c>
      <c r="C413" s="13" t="str">
        <f>VLOOKUP(A413,[2]Contratos!A:C,3,0)</f>
        <v>PARTICIPAÇÃO DA CDC NA 30º EDIÇÃO DA EXPOFRUIT 2023 - FEIRA INTERNACIONAL DA FRUTICULTURA TROPICAL IRRIGADA.</v>
      </c>
      <c r="D413" s="13" t="str">
        <f>VLOOKUP(A413,[2]Contratos!A:E,5,0)</f>
        <v>COMITÊ EXECUTIVO DE FRUTICULTURA DO RIO GRANDE DO NORTE - COEX</v>
      </c>
      <c r="E413" s="14" t="str">
        <f>VLOOKUP(A413,[2]Contratos!A:F,6,0)</f>
        <v>24.529.778/0001-50</v>
      </c>
      <c r="F413" s="15" t="str">
        <f>VLOOKUP(A413,[2]Contratos!A:G,7,0)</f>
        <v>35/2023</v>
      </c>
      <c r="G413" s="15">
        <f>VLOOKUP(A413,[2]Contratos!A:H,8,0)</f>
        <v>0</v>
      </c>
      <c r="H413" s="16">
        <f>VLOOKUP(A413,[2]Contratos!A:K,11,0)</f>
        <v>45160</v>
      </c>
      <c r="I413" s="17" t="str">
        <f>VLOOKUP(A413,[2]Contratos!A:L,12,0)</f>
        <v xml:space="preserve">Lei 13.303/2016
art. 30
 Dispensa de Licitação  </v>
      </c>
      <c r="J413" s="16">
        <f>VLOOKUP(A413,[2]Contratos!A:M,13,0)</f>
        <v>45191</v>
      </c>
      <c r="K413" s="17">
        <f>VLOOKUP(A413,[2]Contratos!A:N,14,0)</f>
        <v>10160</v>
      </c>
      <c r="L413" s="17" t="str">
        <f>VLOOKUP(A413,[2]Contratos!A:O,15,0)</f>
        <v>ENCERRADO</v>
      </c>
    </row>
    <row r="414" spans="1:12" ht="87.75" customHeight="1" x14ac:dyDescent="0.25">
      <c r="A414" s="11">
        <v>8360</v>
      </c>
      <c r="B414" s="12" t="str">
        <f>VLOOKUP(A414,[2]Contratos!A:B,2,0)</f>
        <v>50900.000945/2023-51</v>
      </c>
      <c r="C414" s="13" t="str">
        <f>VLOOKUP(A414,[2]Contratos!A:C,3,0)</f>
        <v>CONTRATAÇÃO, DE FORMA EMEREGENCIAL, A PRESTAÇÃO DE SERVIÇO DE ADMINISTRATAÇÃO DO FORNECIMENTO, GERENCIAMENTO, CONTROLE E AQUISIÇÃO DE COMBUSTIVEIS, UTILIZANDO CARTÃO ELETRÔNICO (COM CHIP), PARA VEICULOS UTILIZADOS PELA CDC</v>
      </c>
      <c r="D414" s="13" t="str">
        <f>VLOOKUP(A414,[2]Contratos!A:E,5,0)</f>
        <v>7SERV GESTÃO DE BENEFICIOS LTDA</v>
      </c>
      <c r="E414" s="14" t="str">
        <f>VLOOKUP(A414,[2]Contratos!A:F,6,0)</f>
        <v>13.858.769/0001-97</v>
      </c>
      <c r="F414" s="15" t="str">
        <f>VLOOKUP(A414,[2]Contratos!A:G,7,0)</f>
        <v>36/2023</v>
      </c>
      <c r="G414" s="15">
        <f>VLOOKUP(A414,[2]Contratos!A:H,8,0)</f>
        <v>0</v>
      </c>
      <c r="H414" s="16">
        <f>VLOOKUP(A414,[2]Contratos!A:K,11,0)</f>
        <v>45161</v>
      </c>
      <c r="I414" s="17" t="str">
        <f>VLOOKUP(A414,[2]Contratos!A:L,12,0)</f>
        <v xml:space="preserve">Lei 13.303/2016
arT. 29, XV
 Dispensa de Licitação  Emergencial </v>
      </c>
      <c r="J414" s="16">
        <f>VLOOKUP(A414,[2]Contratos!A:M,13,0)</f>
        <v>45343</v>
      </c>
      <c r="K414" s="17">
        <f>VLOOKUP(A414,[2]Contratos!A:N,14,0)</f>
        <v>48936.99</v>
      </c>
      <c r="L414" s="17" t="str">
        <f>VLOOKUP(A414,[2]Contratos!A:O,15,0)</f>
        <v>ENCERRADO</v>
      </c>
    </row>
    <row r="415" spans="1:12" ht="45" x14ac:dyDescent="0.25">
      <c r="A415" s="11">
        <v>8370</v>
      </c>
      <c r="B415" s="12" t="str">
        <f>VLOOKUP(A415,[2]Contratos!A:B,2,0)</f>
        <v>50900.000396/2023-14</v>
      </c>
      <c r="C415" s="13" t="str">
        <f>VLOOKUP(A415,[2]Contratos!A:C,3,0)</f>
        <v xml:space="preserve">CONSTRUÇÃO DE NOVO GATE PARA ENTRADA DE CAMINHÕES, NO PORTO DE FORTALEZA </v>
      </c>
      <c r="D415" s="13" t="str">
        <f>VLOOKUP(A415,[2]Contratos!A:E,5,0)</f>
        <v>DOMO CONSTRUÇÕES LTDA</v>
      </c>
      <c r="E415" s="14" t="str">
        <f>VLOOKUP(A415,[2]Contratos!A:F,6,0)</f>
        <v>09.347.462/0001-54</v>
      </c>
      <c r="F415" s="15" t="str">
        <f>VLOOKUP(A415,[2]Contratos!A:G,7,0)</f>
        <v>37/2023</v>
      </c>
      <c r="G415" s="15">
        <f>VLOOKUP(A415,[2]Contratos!A:H,8,0)</f>
        <v>0</v>
      </c>
      <c r="H415" s="16">
        <f>VLOOKUP(A415,[2]Contratos!A:K,11,0)</f>
        <v>45169</v>
      </c>
      <c r="I415" s="17" t="str">
        <f>VLOOKUP(A415,[2]Contratos!A:L,12,0)</f>
        <v>Lei 13.303/2016
Pregão Eletrônico 
PE Nº 10/2023</v>
      </c>
      <c r="J415" s="16">
        <f>VLOOKUP(A415,[2]Contratos!A:M,13,0)</f>
        <v>45303</v>
      </c>
      <c r="K415" s="17">
        <f>VLOOKUP(A415,[2]Contratos!A:N,14,0)</f>
        <v>513978.97</v>
      </c>
      <c r="L415" s="17" t="str">
        <f>VLOOKUP(A415,[2]Contratos!A:O,15,0)</f>
        <v>ENCERRADO</v>
      </c>
    </row>
    <row r="416" spans="1:12" ht="45" x14ac:dyDescent="0.25">
      <c r="A416" s="11">
        <v>8380</v>
      </c>
      <c r="B416" s="12" t="str">
        <f>VLOOKUP(A416,[2]Contratos!A:B,2,0)</f>
        <v>50900.001101/2023-27</v>
      </c>
      <c r="C416" s="13" t="str">
        <f>VLOOKUP(A416,[2]Contratos!A:C,3,0)</f>
        <v> PARTICIPAÇÃO NO CURSO CERTIFICADO INTERNACIONAL EN ESTRATEGIA Y GESTIÓN PORTUÁRIA</v>
      </c>
      <c r="D416" s="13" t="str">
        <f>VLOOKUP(A416,[2]Contratos!A:E,5,0)</f>
        <v>INOPLAN CONSULTORIA E DESENVOLVIMENTO LTDA</v>
      </c>
      <c r="E416" s="14" t="str">
        <f>VLOOKUP(A416,[2]Contratos!A:F,6,0)</f>
        <v>08.783.154/0001-09</v>
      </c>
      <c r="F416" s="15" t="str">
        <f>VLOOKUP(A416,[2]Contratos!A:G,7,0)</f>
        <v>38/2023</v>
      </c>
      <c r="G416" s="15">
        <f>VLOOKUP(A416,[2]Contratos!A:H,8,0)</f>
        <v>0</v>
      </c>
      <c r="H416" s="16">
        <f>VLOOKUP(A416,[2]Contratos!A:K,11,0)</f>
        <v>45184</v>
      </c>
      <c r="I416" s="17" t="str">
        <f>VLOOKUP(A416,[2]Contratos!A:L,12,0)</f>
        <v xml:space="preserve">Lei 13.303/2016
art. 30
 Dispensa de Licitação  </v>
      </c>
      <c r="J416" s="16">
        <f>VLOOKUP(A416,[2]Contratos!A:M,13,0)</f>
        <v>45214</v>
      </c>
      <c r="K416" s="17">
        <f>VLOOKUP(A416,[2]Contratos!A:N,14,0)</f>
        <v>28208</v>
      </c>
      <c r="L416" s="17" t="str">
        <f>VLOOKUP(A416,[2]Contratos!A:O,15,0)</f>
        <v>ENCERRADO</v>
      </c>
    </row>
    <row r="417" spans="1:12" ht="45" x14ac:dyDescent="0.25">
      <c r="A417" s="11">
        <v>8390</v>
      </c>
      <c r="B417" s="12" t="str">
        <f>VLOOKUP(A417,[2]Contratos!A:B,2,0)</f>
        <v>50900.001224/2023-68</v>
      </c>
      <c r="C417" s="13" t="str">
        <f>VLOOKUP(A417,[2]Contratos!A:C,3,0)</f>
        <v>Participação da CDC no Brasil Export 2023 - Fórum Nacional e a 4º edição do ENAPH - Encontro Nacional das Autoridades Portuárias e Hidroviárias.</v>
      </c>
      <c r="D417" s="13" t="str">
        <f>VLOOKUP(A417,[2]Contratos!A:E,5,0)</f>
        <v> Centro de Estudos em Logística, Transportes e Comércio do Exterior do Brasil Export LTDA</v>
      </c>
      <c r="E417" s="14" t="str">
        <f>VLOOKUP(A417,[2]Contratos!A:F,6,0)</f>
        <v>40.435.738/0001-04</v>
      </c>
      <c r="F417" s="15" t="str">
        <f>VLOOKUP(A417,[2]Contratos!A:G,7,0)</f>
        <v>39/2023</v>
      </c>
      <c r="G417" s="15">
        <f>VLOOKUP(A417,[2]Contratos!A:H,8,0)</f>
        <v>0</v>
      </c>
      <c r="H417" s="16">
        <f>VLOOKUP(A417,[2]Contratos!A:K,11,0)</f>
        <v>45212</v>
      </c>
      <c r="I417" s="17" t="str">
        <f>VLOOKUP(A417,[2]Contratos!A:L,12,0)</f>
        <v xml:space="preserve">Lei 13.303/2016
art. 30
 Dispensa de Licitação  </v>
      </c>
      <c r="J417" s="16">
        <f>VLOOKUP(A417,[2]Contratos!A:M,13,0)</f>
        <v>45260</v>
      </c>
      <c r="K417" s="17">
        <f>VLOOKUP(A417,[2]Contratos!A:N,14,0)</f>
        <v>80000</v>
      </c>
      <c r="L417" s="17" t="str">
        <f>VLOOKUP(A417,[2]Contratos!A:O,15,0)</f>
        <v>ENCERRADO</v>
      </c>
    </row>
    <row r="418" spans="1:12" ht="45" x14ac:dyDescent="0.25">
      <c r="A418" s="11">
        <v>8400</v>
      </c>
      <c r="B418" s="12" t="str">
        <f>VLOOKUP(A418,[2]Contratos!A:B,2,0)</f>
        <v>50900.001315/2023-01</v>
      </c>
      <c r="C418" s="13" t="str">
        <f>VLOOKUP(A418,[2]Contratos!A:C,3,0)</f>
        <v>Contratação para prestação de serviço de agenciamento de viagens, compreendendo os serviços de emissão, remarcação e cancelamento de passagens aéreas nacionais e internacionais</v>
      </c>
      <c r="D418" s="13" t="str">
        <f>VLOOKUP(A418,[2]Contratos!A:E,5,0)</f>
        <v>SUNLINE VIAGENS E TURISMO LTDA-ME</v>
      </c>
      <c r="E418" s="14" t="str">
        <f>VLOOKUP(A418,[2]Contratos!A:F,6,0)</f>
        <v>00.878.230/0001-58</v>
      </c>
      <c r="F418" s="15" t="str">
        <f>VLOOKUP(A418,[2]Contratos!A:G,7,0)</f>
        <v>40/2023</v>
      </c>
      <c r="G418" s="15">
        <f>VLOOKUP(A418,[2]Contratos!A:H,8,0)</f>
        <v>0</v>
      </c>
      <c r="H418" s="16">
        <f>VLOOKUP(A418,[2]Contratos!A:K,11,0)</f>
        <v>45213</v>
      </c>
      <c r="I418" s="17" t="str">
        <f>VLOOKUP(A418,[2]Contratos!A:L,12,0)</f>
        <v xml:space="preserve">Lei 13.303/2016
art. 29, XV
 Dispensa de Licitação  </v>
      </c>
      <c r="J418" s="16">
        <f>VLOOKUP(A418,[2]Contratos!A:M,13,0)</f>
        <v>45305</v>
      </c>
      <c r="K418" s="17">
        <f>VLOOKUP(A418,[2]Contratos!A:N,14,0)</f>
        <v>80000</v>
      </c>
      <c r="L418" s="17" t="str">
        <f>VLOOKUP(A418,[2]Contratos!A:O,15,0)</f>
        <v>ENCERRADO</v>
      </c>
    </row>
    <row r="419" spans="1:12" ht="45" x14ac:dyDescent="0.25">
      <c r="A419" s="11">
        <v>8401</v>
      </c>
      <c r="B419" s="12" t="str">
        <f>VLOOKUP(A419,[2]Contratos!A:B,2,0)</f>
        <v>50900.001315/2023-01</v>
      </c>
      <c r="C419" s="13" t="str">
        <f>VLOOKUP(A419,[2]Contratos!A:C,3,0)</f>
        <v>Contratação para prestação de serviço de agenciamento de viagens, compreendendo os serviços de emissão, remarcação e cancelamento de passagens aéreas nacionais e internacionais</v>
      </c>
      <c r="D419" s="13" t="str">
        <f>VLOOKUP(A419,[2]Contratos!A:E,5,0)</f>
        <v>SUNLINE VIAGENS E TURISMO LTDA-ME</v>
      </c>
      <c r="E419" s="14" t="str">
        <f>VLOOKUP(A419,[2]Contratos!A:F,6,0)</f>
        <v>00.878.230/0001-58</v>
      </c>
      <c r="F419" s="15" t="str">
        <f>VLOOKUP(A419,[2]Contratos!A:G,7,0)</f>
        <v>40/2023</v>
      </c>
      <c r="G419" s="15" t="str">
        <f>VLOOKUP(A419,[2]Contratos!A:H,8,0)</f>
        <v xml:space="preserve">1º ADITIVO DE CONTRATO 40/2022
</v>
      </c>
      <c r="H419" s="16">
        <f>VLOOKUP(A419,[2]Contratos!A:K,11,0)</f>
        <v>45213</v>
      </c>
      <c r="I419" s="17" t="str">
        <f>VLOOKUP(A419,[2]Contratos!A:L,12,0)</f>
        <v xml:space="preserve">Lei 13.303/2016
art. 29, XV
 Dispensa de Licitação  </v>
      </c>
      <c r="J419" s="16">
        <f>VLOOKUP(A419,[2]Contratos!A:M,13,0)</f>
        <v>45305</v>
      </c>
      <c r="K419" s="17">
        <f>VLOOKUP(A419,[2]Contratos!A:N,14,0)</f>
        <v>100000</v>
      </c>
      <c r="L419" s="17" t="str">
        <f>VLOOKUP(A419,[2]Contratos!A:O,15,0)</f>
        <v>ENCERRADO</v>
      </c>
    </row>
    <row r="420" spans="1:12" ht="43.5" customHeight="1" x14ac:dyDescent="0.25">
      <c r="A420" s="24">
        <v>8410</v>
      </c>
      <c r="B420" s="12" t="str">
        <f>VLOOKUP(A420,[2]Contratos!A:B,2,0)</f>
        <v>50900.000465/2023-90</v>
      </c>
      <c r="C420" s="13" t="str">
        <f>VLOOKUP(A420,[2]Contratos!A:C,3,0)</f>
        <v>Aquisição de baterias automotivas para boias de sinalização do balizamento de acesso do Porto de Fortaleza</v>
      </c>
      <c r="D420" s="13" t="str">
        <f>VLOOKUP(A420,[2]Contratos!A:E,5,0)</f>
        <v>José Airton Sousa Pinto LTDA</v>
      </c>
      <c r="E420" s="14" t="str">
        <f>VLOOKUP(A420,[2]Contratos!A:F,6,0)</f>
        <v>48.777.092/0001-47</v>
      </c>
      <c r="F420" s="15" t="str">
        <f>VLOOKUP(A420,[2]Contratos!A:G,7,0)</f>
        <v>41/2023</v>
      </c>
      <c r="G420" s="15">
        <f>VLOOKUP(A420,[2]Contratos!A:H,8,0)</f>
        <v>0</v>
      </c>
      <c r="H420" s="16">
        <f>VLOOKUP(A420,[2]Contratos!A:K,11,0)</f>
        <v>45244</v>
      </c>
      <c r="I420" s="17" t="str">
        <f>VLOOKUP(A420,[2]Contratos!A:L,12,0)</f>
        <v xml:space="preserve">Lei 13.303/2016
art. 30
 Dispensa de Licitação  </v>
      </c>
      <c r="J420" s="16">
        <f>VLOOKUP(A420,[2]Contratos!A:M,13,0)</f>
        <v>45632</v>
      </c>
      <c r="K420" s="17">
        <f>VLOOKUP(A420,[2]Contratos!A:N,14,0)</f>
        <v>4560</v>
      </c>
      <c r="L420" s="17" t="str">
        <f>VLOOKUP(A420,[2]Contratos!A:O,15,0)</f>
        <v>ENCERRADO</v>
      </c>
    </row>
    <row r="421" spans="1:12" ht="43.5" customHeight="1" x14ac:dyDescent="0.25">
      <c r="A421" s="24">
        <v>8420</v>
      </c>
      <c r="B421" s="12" t="str">
        <f>VLOOKUP(A421,[2]Contratos!A:B,2,0)</f>
        <v>50900.001212/2023-33</v>
      </c>
      <c r="C421" s="13" t="str">
        <f>VLOOKUP(A421,[2]Contratos!A:C,3,0)</f>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
      <c r="D421" s="13" t="str">
        <f>VLOOKUP(A421,[2]Contratos!A:E,5,0)</f>
        <v>PHP Consultores Ltda</v>
      </c>
      <c r="E421" s="14" t="str">
        <f>VLOOKUP(A421,[2]Contratos!A:F,6,0)</f>
        <v>13.433.621/0001-00</v>
      </c>
      <c r="F421" s="15" t="str">
        <f>VLOOKUP(A421,[2]Contratos!A:G,7,0)</f>
        <v>42/2023</v>
      </c>
      <c r="G421" s="15">
        <f>VLOOKUP(A421,[2]Contratos!A:H,8,0)</f>
        <v>0</v>
      </c>
      <c r="H421" s="16">
        <f>VLOOKUP(A421,[2]Contratos!A:K,11,0)</f>
        <v>45244</v>
      </c>
      <c r="I421" s="17" t="str">
        <f>VLOOKUP(A421,[2]Contratos!A:L,12,0)</f>
        <v xml:space="preserve">Lei 13.303/2016
art. 29, II
 Dispensa de Licitação  </v>
      </c>
      <c r="J421" s="16">
        <f>VLOOKUP(A421,[2]Contratos!A:M,13,0)</f>
        <v>45620</v>
      </c>
      <c r="K421" s="17">
        <f>VLOOKUP(A421,[2]Contratos!A:N,14,0)</f>
        <v>40000</v>
      </c>
      <c r="L421" s="17" t="str">
        <f>VLOOKUP(A421,[2]Contratos!A:O,15,0)</f>
        <v>ENCERRADO</v>
      </c>
    </row>
    <row r="422" spans="1:12" ht="52.5" customHeight="1" x14ac:dyDescent="0.25">
      <c r="A422" s="24">
        <v>8421</v>
      </c>
      <c r="B422" s="12" t="str">
        <f>VLOOKUP(A422,[2]Contratos!A:B,2,0)</f>
        <v>50900.001212/2023-33</v>
      </c>
      <c r="C422" s="13" t="str">
        <f>VLOOKUP(A422,[2]Contratos!A:C,3,0)</f>
        <v>Contratação de serviços técnicos especializados para elaboração de pareceres, perícias e avaliações em geral, para atuar como assistente técnico do perito judicial, nos autos do Processo nº 0822811-25.2019.4.05.8100, em trâmite na 3ª Vara Federal da Seção Judiciária do Estado do Ceará</v>
      </c>
      <c r="D422" s="13" t="str">
        <f>VLOOKUP(A422,[2]Contratos!A:E,5,0)</f>
        <v>PHP Consultores Ltda</v>
      </c>
      <c r="E422" s="14" t="str">
        <f>VLOOKUP(A422,[2]Contratos!A:F,6,0)</f>
        <v>13.433.621/0001-00</v>
      </c>
      <c r="F422" s="15" t="str">
        <f>VLOOKUP(A422,[2]Contratos!A:G,7,0)</f>
        <v>42/2023</v>
      </c>
      <c r="G422" s="15" t="str">
        <f>VLOOKUP(A422,[2]Contratos!A:H,8,0)</f>
        <v xml:space="preserve">1º ADITIVO DE CONTRATO 42/2022
</v>
      </c>
      <c r="H422" s="16">
        <f>VLOOKUP(A422,[2]Contratos!A:K,11,0)</f>
        <v>45621</v>
      </c>
      <c r="I422" s="17" t="str">
        <f>VLOOKUP(A422,[2]Contratos!A:L,12,0)</f>
        <v xml:space="preserve">Lei 13.303/2016
art. 29, II
 Dispensa de Licitação  </v>
      </c>
      <c r="J422" s="16">
        <f>VLOOKUP(A422,[2]Contratos!A:M,13,0)</f>
        <v>45985</v>
      </c>
      <c r="K422" s="17">
        <f>VLOOKUP(A422,[2]Contratos!A:N,14,0)</f>
        <v>40000</v>
      </c>
      <c r="L422" s="17" t="str">
        <f>VLOOKUP(A422,[2]Contratos!A:O,15,0)</f>
        <v>ENCERRADO</v>
      </c>
    </row>
    <row r="423" spans="1:12" ht="52.5" customHeight="1" x14ac:dyDescent="0.25">
      <c r="A423" s="24">
        <v>8431</v>
      </c>
      <c r="B423" s="12" t="str">
        <f>VLOOKUP(A423,[2]Contratos!A:B,2,0)</f>
        <v>50900.000139/2022-00</v>
      </c>
      <c r="C423" s="13" t="str">
        <f>VLOOKUP(A423,[2]Contratos!A:C,3,0)</f>
        <v>Prestação de serviço de agenciamento de viagens para aquisição de passagens aéreas nacionais e internacionais para atender as necessidades da Companhia Docas do Ceará</v>
      </c>
      <c r="D423" s="13" t="str">
        <f>VLOOKUP(A423,[2]Contratos!A:E,5,0)</f>
        <v>Aires Turismo Ltda</v>
      </c>
      <c r="E423" s="14" t="str">
        <f>VLOOKUP(A423,[2]Contratos!A:F,6,0)</f>
        <v>06.064.175/0001-49</v>
      </c>
      <c r="F423" s="15" t="str">
        <f>VLOOKUP(A423,[2]Contratos!A:G,7,0)</f>
        <v>43/2023</v>
      </c>
      <c r="G423" s="15" t="str">
        <f>VLOOKUP(A423,[2]Contratos!A:H,8,0)</f>
        <v xml:space="preserve">1º ADITIVO DE CONTRATO 43/2023
</v>
      </c>
      <c r="H423" s="16">
        <f>VLOOKUP(A423,[2]Contratos!A:K,11,0)</f>
        <v>45498</v>
      </c>
      <c r="I423" s="17" t="str">
        <f>VLOOKUP(A423,[2]Contratos!A:L,12,0)</f>
        <v>Lei 13.303/2016
Pregão Eletrônico 
PE Nº 14/2023</v>
      </c>
      <c r="J423" s="16">
        <f>VLOOKUP(A423,[2]Contratos!A:M,13,0)</f>
        <v>45613</v>
      </c>
      <c r="K423" s="17">
        <f>VLOOKUP(A423,[2]Contratos!A:N,14,0)</f>
        <v>385000</v>
      </c>
      <c r="L423" s="17" t="str">
        <f>VLOOKUP(A423,[2]Contratos!A:O,15,0)</f>
        <v>ENCERRADO</v>
      </c>
    </row>
    <row r="424" spans="1:12" ht="45" x14ac:dyDescent="0.25">
      <c r="A424" s="24">
        <v>8440</v>
      </c>
      <c r="B424" s="12" t="str">
        <f>VLOOKUP(A424,[2]Contratos!A:B,2,0)</f>
        <v>50900.001044/2023-86</v>
      </c>
      <c r="C424" s="13" t="str">
        <f>VLOOKUP(A424,[2]Contratos!A:C,3,0)</f>
        <v>Participação da CDC na 18° EDIÇÃO DO SEMINÁRIO DE LOGÍSTICA NO AGRONEGÓCIO E SEMINÁRIO INTERNACIONAL DE LOGÍSTICA</v>
      </c>
      <c r="D424" s="13" t="str">
        <f>VLOOKUP(A424,[2]Contratos!A:E,5,0)</f>
        <v>PRÁTICA EVENTOS LTDA</v>
      </c>
      <c r="E424" s="14" t="str">
        <f>VLOOKUP(A424,[2]Contratos!A:F,6,0)</f>
        <v>01.693.006/0001-54</v>
      </c>
      <c r="F424" s="15" t="str">
        <f>VLOOKUP(A424,[2]Contratos!A:G,7,0)</f>
        <v>44/2023</v>
      </c>
      <c r="G424" s="15">
        <f>VLOOKUP(A424,[2]Contratos!A:H,8,0)</f>
        <v>0</v>
      </c>
      <c r="H424" s="16">
        <f>VLOOKUP(A424,[2]Contratos!A:K,11,0)</f>
        <v>45251</v>
      </c>
      <c r="I424" s="17" t="str">
        <f>VLOOKUP(A424,[2]Contratos!A:L,12,0)</f>
        <v xml:space="preserve">Lei 13.303/2016
art. 30
 Dispensa de Licitação  </v>
      </c>
      <c r="J424" s="16">
        <f>VLOOKUP(A424,[2]Contratos!A:M,13,0)</f>
        <v>45297</v>
      </c>
      <c r="K424" s="17">
        <f>VLOOKUP(A424,[2]Contratos!A:N,14,0)</f>
        <v>30000</v>
      </c>
      <c r="L424" s="17" t="str">
        <f>VLOOKUP(A424,[2]Contratos!A:O,15,0)</f>
        <v>ENCERRADO</v>
      </c>
    </row>
    <row r="425" spans="1:12" ht="45" x14ac:dyDescent="0.25">
      <c r="A425" s="24">
        <v>8450</v>
      </c>
      <c r="B425" s="12" t="str">
        <f>VLOOKUP(A425,[2]Contratos!A:B,2,0)</f>
        <v>50900.001363/2023-91</v>
      </c>
      <c r="C425" s="13" t="str">
        <f>VLOOKUP(A425,[2]Contratos!A:C,3,0)</f>
        <v>Contratação do serviço de assinatura anual do sistema "Banco de Preços"</v>
      </c>
      <c r="D425" s="13" t="str">
        <f>VLOOKUP(A425,[2]Contratos!A:E,5,0)</f>
        <v>NP Tecnologia e Gestão de Dados Ltda</v>
      </c>
      <c r="E425" s="14" t="str">
        <f>VLOOKUP(A425,[2]Contratos!A:F,6,0)</f>
        <v>07.797.967/0001-95</v>
      </c>
      <c r="F425" s="15" t="str">
        <f>VLOOKUP(A425,[2]Contratos!A:G,7,0)</f>
        <v>45/2023</v>
      </c>
      <c r="G425" s="15">
        <f>VLOOKUP(A425,[2]Contratos!A:H,8,0)</f>
        <v>0</v>
      </c>
      <c r="H425" s="16">
        <f>VLOOKUP(A425,[2]Contratos!A:K,11,0)</f>
        <v>45294</v>
      </c>
      <c r="I425" s="17" t="str">
        <f>VLOOKUP(A425,[2]Contratos!A:L,12,0)</f>
        <v xml:space="preserve">Lei 13.303/2016
art. 30
 Dispensa de Licitação  </v>
      </c>
      <c r="J425" s="16">
        <f>VLOOKUP(A425,[2]Contratos!A:M,13,0)</f>
        <v>45667</v>
      </c>
      <c r="K425" s="17">
        <f>VLOOKUP(A425,[2]Contratos!A:N,14,0)</f>
        <v>23160</v>
      </c>
      <c r="L425" s="17" t="str">
        <f>VLOOKUP(A425,[2]Contratos!A:O,15,0)</f>
        <v>ENCERRADO</v>
      </c>
    </row>
    <row r="426" spans="1:12" ht="45" x14ac:dyDescent="0.25">
      <c r="A426" s="24">
        <v>8451</v>
      </c>
      <c r="B426" s="12" t="str">
        <f>VLOOKUP(A426,[2]Contratos!A:B,2,0)</f>
        <v>50900.001363/2023-91</v>
      </c>
      <c r="C426" s="13" t="str">
        <f>VLOOKUP(A426,[2]Contratos!A:C,3,0)</f>
        <v>Contratação do serviço de assinatura anual do sistema "Banco de Preços"</v>
      </c>
      <c r="D426" s="13" t="str">
        <f>VLOOKUP(A426,[2]Contratos!A:E,5,0)</f>
        <v>NP Tecnologia e Gestão de Dados Ltda</v>
      </c>
      <c r="E426" s="14" t="str">
        <f>VLOOKUP(A426,[2]Contratos!A:F,6,0)</f>
        <v>07.797.967/0001-95</v>
      </c>
      <c r="F426" s="15" t="str">
        <f>VLOOKUP(A426,[2]Contratos!A:G,7,0)</f>
        <v>45/2023</v>
      </c>
      <c r="G426" s="15" t="str">
        <f>VLOOKUP(A426,[2]Contratos!A:H,8,0)</f>
        <v xml:space="preserve">1º ADITIVO DE CONTRATO 45/2023
</v>
      </c>
      <c r="H426" s="16">
        <f>VLOOKUP(A426,[2]Contratos!A:K,11,0)</f>
        <v>45667</v>
      </c>
      <c r="I426" s="17" t="str">
        <f>VLOOKUP(A426,[2]Contratos!A:L,12,0)</f>
        <v xml:space="preserve">Lei 13.303/2016
art. 30
 Dispensa de Licitação  </v>
      </c>
      <c r="J426" s="16">
        <f>VLOOKUP(A426,[2]Contratos!A:M,13,0)</f>
        <v>46032</v>
      </c>
      <c r="K426" s="17">
        <f>VLOOKUP(A426,[2]Contratos!A:N,14,0)</f>
        <v>23160</v>
      </c>
      <c r="L426" s="17" t="str">
        <f>VLOOKUP(A426,[2]Contratos!A:O,15,0)</f>
        <v>ENCERRADO</v>
      </c>
    </row>
    <row r="427" spans="1:12" ht="45" x14ac:dyDescent="0.25">
      <c r="A427" s="24">
        <v>8452</v>
      </c>
      <c r="B427" s="12" t="str">
        <f>VLOOKUP(A427,[2]Contratos!A:B,2,0)</f>
        <v>50900.001363/2023-91</v>
      </c>
      <c r="C427" s="13" t="str">
        <f>VLOOKUP(A427,[2]Contratos!A:C,3,0)</f>
        <v>Contratação do serviço de assinatura anual do sistema "Banco de Preços"</v>
      </c>
      <c r="D427" s="13" t="str">
        <f>VLOOKUP(A427,[2]Contratos!A:E,5,0)</f>
        <v>NP Tecnologia e Gestão de Dados Ltda</v>
      </c>
      <c r="E427" s="14" t="str">
        <f>VLOOKUP(A427,[2]Contratos!A:F,6,0)</f>
        <v>07.797.967/0001-95</v>
      </c>
      <c r="F427" s="15" t="str">
        <f>VLOOKUP(A427,[2]Contratos!A:G,7,0)</f>
        <v>45/2023</v>
      </c>
      <c r="G427" s="15" t="str">
        <f>VLOOKUP(A427,[2]Contratos!A:H,8,0)</f>
        <v xml:space="preserve">2º ADITIVO DE CONTRATO 45/2023
</v>
      </c>
      <c r="H427" s="16">
        <f>VLOOKUP(A427,[2]Contratos!A:K,11,0)</f>
        <v>46031</v>
      </c>
      <c r="I427" s="17" t="str">
        <f>VLOOKUP(A427,[2]Contratos!A:L,12,0)</f>
        <v xml:space="preserve">Lei 13.303/2016
art. 30
 Dispensa de Licitação  </v>
      </c>
      <c r="J427" s="16">
        <f>VLOOKUP(A427,[2]Contratos!A:M,13,0)</f>
        <v>46397</v>
      </c>
      <c r="K427" s="17">
        <f>VLOOKUP(A427,[2]Contratos!A:N,14,0)</f>
        <v>23160</v>
      </c>
      <c r="L427" s="17" t="str">
        <f>VLOOKUP(A427,[2]Contratos!A:O,15,0)</f>
        <v>EM EXECUÇÃO</v>
      </c>
    </row>
    <row r="428" spans="1:12" ht="45" x14ac:dyDescent="0.25">
      <c r="A428" s="24">
        <v>8460</v>
      </c>
      <c r="B428" s="12" t="str">
        <f>VLOOKUP(A428,[2]Contratos!A:B,2,0)</f>
        <v>50900.001477/2023-31</v>
      </c>
      <c r="C428" s="13" t="str">
        <f>VLOOKUP(A428,[2]Contratos!A:C,3,0)</f>
        <v>Contratação de equipe especializada para operacionalização de equipamento de scanner para atendimento à Temporada de Cruzeiros 2023/2024</v>
      </c>
      <c r="D428" s="13" t="str">
        <f>VLOOKUP(A428,[2]Contratos!A:E,5,0)</f>
        <v>SOLTECH COMERCIO E SERVIÇOS DE INFORMATICA LTDA</v>
      </c>
      <c r="E428" s="14" t="str">
        <f>VLOOKUP(A428,[2]Contratos!A:F,6,0)</f>
        <v>33.675.576/0001-08</v>
      </c>
      <c r="F428" s="15" t="str">
        <f>VLOOKUP(A428,[2]Contratos!A:G,7,0)</f>
        <v>46/2023</v>
      </c>
      <c r="G428" s="15">
        <f>VLOOKUP(A428,[2]Contratos!A:H,8,0)</f>
        <v>0</v>
      </c>
      <c r="H428" s="16">
        <f>VLOOKUP(A428,[2]Contratos!A:K,11,0)</f>
        <v>45258</v>
      </c>
      <c r="I428" s="17" t="str">
        <f>VLOOKUP(A428,[2]Contratos!A:L,12,0)</f>
        <v xml:space="preserve">Lei 13.303/2016
art. 29, II
 Dispensa de Licitação  </v>
      </c>
      <c r="J428" s="16">
        <f>VLOOKUP(A428,[2]Contratos!A:M,13,0)</f>
        <v>45440</v>
      </c>
      <c r="K428" s="17">
        <f>VLOOKUP(A428,[2]Contratos!A:N,14,0)</f>
        <v>56983.86</v>
      </c>
      <c r="L428" s="17" t="str">
        <f>VLOOKUP(A428,[2]Contratos!A:O,15,0)</f>
        <v>ENCERRADO</v>
      </c>
    </row>
    <row r="429" spans="1:12" ht="45" x14ac:dyDescent="0.25">
      <c r="A429" s="24">
        <v>8470</v>
      </c>
      <c r="B429" s="12" t="str">
        <f>VLOOKUP(A429,[2]Contratos!A:B,2,0)</f>
        <v>50900.000595/2023-22</v>
      </c>
      <c r="C429" s="13" t="str">
        <f>VLOOKUP(A429,[2]Contratos!A:C,3,0)</f>
        <v>Aquisição de papel formato A4</v>
      </c>
      <c r="D429" s="13" t="str">
        <f>VLOOKUP(A429,[2]Contratos!A:E,5,0)</f>
        <v>Maria Geni Distribuidora de Artigos de Papelaria Ltda</v>
      </c>
      <c r="E429" s="14" t="str">
        <f>VLOOKUP(A429,[2]Contratos!A:F,6,0)</f>
        <v>04.190.999/0001-30</v>
      </c>
      <c r="F429" s="15" t="str">
        <f>VLOOKUP(A429,[2]Contratos!A:G,7,0)</f>
        <v>47/2023</v>
      </c>
      <c r="G429" s="15">
        <f>VLOOKUP(A429,[2]Contratos!A:H,8,0)</f>
        <v>0</v>
      </c>
      <c r="H429" s="16">
        <f>VLOOKUP(A429,[2]Contratos!A:K,11,0)</f>
        <v>45268</v>
      </c>
      <c r="I429" s="17" t="str">
        <f>VLOOKUP(A429,[2]Contratos!A:L,12,0)</f>
        <v xml:space="preserve">Lei 13.303/2016
art. 29, II
 Dispensa de Licitação  </v>
      </c>
      <c r="J429" s="16">
        <f>VLOOKUP(A429,[2]Contratos!A:M,13,0)</f>
        <v>45637</v>
      </c>
      <c r="K429" s="17">
        <f>VLOOKUP(A429,[2]Contratos!A:N,14,0)</f>
        <v>19740</v>
      </c>
      <c r="L429" s="17" t="str">
        <f>VLOOKUP(A429,[2]Contratos!A:O,15,0)</f>
        <v>ENCERRADO</v>
      </c>
    </row>
    <row r="430" spans="1:12" ht="65.25" customHeight="1" x14ac:dyDescent="0.25">
      <c r="A430" s="24">
        <v>8480</v>
      </c>
      <c r="B430" s="12" t="str">
        <f>VLOOKUP(A430,[2]Contratos!A:B,2,0)</f>
        <v>50900.000133/2023-13</v>
      </c>
      <c r="C430" s="13" t="str">
        <f>VLOOKUP(A430,[2]Contratos!A:C,3,0)</f>
        <v>Distribuição de publicidade legal impressa e/ou eletrônica</v>
      </c>
      <c r="D430" s="13" t="str">
        <f>VLOOKUP(A430,[2]Contratos!A:E,5,0)</f>
        <v xml:space="preserve">Empresa Brasil de Comunicação S/A -EBC </v>
      </c>
      <c r="E430" s="14" t="str">
        <f>VLOOKUP(A430,[2]Contratos!A:F,6,0)</f>
        <v>09.168.704/0001-42</v>
      </c>
      <c r="F430" s="15" t="str">
        <f>VLOOKUP(A430,[2]Contratos!A:G,7,0)</f>
        <v>48/2023</v>
      </c>
      <c r="G430" s="15">
        <f>VLOOKUP(A430,[2]Contratos!A:H,8,0)</f>
        <v>0</v>
      </c>
      <c r="H430" s="16">
        <f>VLOOKUP(A430,[2]Contratos!A:K,11,0)</f>
        <v>45308</v>
      </c>
      <c r="I430" s="17" t="str">
        <f>VLOOKUP(A430,[2]Contratos!A:L,12,0)</f>
        <v xml:space="preserve">Lei 13.303/2016
art. 30
 Dispensa de Licitação  </v>
      </c>
      <c r="J430" s="16">
        <f>VLOOKUP(A430,[2]Contratos!A:M,13,0)</f>
        <v>45674</v>
      </c>
      <c r="K430" s="17">
        <f>VLOOKUP(A430,[2]Contratos!A:N,14,0)</f>
        <v>350000</v>
      </c>
      <c r="L430" s="17" t="str">
        <f>VLOOKUP(A430,[2]Contratos!A:O,15,0)</f>
        <v>ENCERRADO</v>
      </c>
    </row>
    <row r="431" spans="1:12" ht="65.25" customHeight="1" x14ac:dyDescent="0.25">
      <c r="A431" s="24">
        <v>8481</v>
      </c>
      <c r="B431" s="12" t="str">
        <f>VLOOKUP(A431,[2]Contratos!A:B,2,0)</f>
        <v>50900.000133/2023-13</v>
      </c>
      <c r="C431" s="13" t="str">
        <f>VLOOKUP(A431,[2]Contratos!A:C,3,0)</f>
        <v>Distribuição de publicidade legal impressa e/ou eletrônica</v>
      </c>
      <c r="D431" s="13" t="str">
        <f>VLOOKUP(A431,[2]Contratos!A:E,5,0)</f>
        <v xml:space="preserve">Empresa Brasil de Comunicação S/A -EBC </v>
      </c>
      <c r="E431" s="14" t="str">
        <f>VLOOKUP(A431,[2]Contratos!A:F,6,0)</f>
        <v>09.168.704/0001-42</v>
      </c>
      <c r="F431" s="15" t="str">
        <f>VLOOKUP(A431,[2]Contratos!A:G,7,0)</f>
        <v>48/2023</v>
      </c>
      <c r="G431" s="15" t="str">
        <f>VLOOKUP(A431,[2]Contratos!A:H,8,0)</f>
        <v xml:space="preserve">1º ADITIVO DE CONTRATO 48/2023
</v>
      </c>
      <c r="H431" s="16">
        <f>VLOOKUP(A431,[2]Contratos!A:K,11,0)</f>
        <v>45674</v>
      </c>
      <c r="I431" s="17" t="str">
        <f>VLOOKUP(A431,[2]Contratos!A:L,12,0)</f>
        <v xml:space="preserve">Lei 13.303/2016
art. 30
 Dispensa de Licitação  </v>
      </c>
      <c r="J431" s="16">
        <f>VLOOKUP(A431,[2]Contratos!A:M,13,0)</f>
        <v>46039</v>
      </c>
      <c r="K431" s="17">
        <f>VLOOKUP(A431,[2]Contratos!A:N,14,0)</f>
        <v>350000</v>
      </c>
      <c r="L431" s="17" t="str">
        <f>VLOOKUP(A431,[2]Contratos!A:O,15,0)</f>
        <v>ENCERRADO</v>
      </c>
    </row>
    <row r="432" spans="1:12" ht="65.25" customHeight="1" x14ac:dyDescent="0.25">
      <c r="A432" s="24">
        <v>8482</v>
      </c>
      <c r="B432" s="12" t="str">
        <f>VLOOKUP(A432,[2]Contratos!A:B,2,0)</f>
        <v>50900.000133/2023-13</v>
      </c>
      <c r="C432" s="13" t="str">
        <f>VLOOKUP(A432,[2]Contratos!A:C,3,0)</f>
        <v>Distribuição de publicidade legal impressa e/ou eletrônica</v>
      </c>
      <c r="D432" s="13" t="str">
        <f>VLOOKUP(A432,[2]Contratos!A:E,5,0)</f>
        <v xml:space="preserve">Empresa Brasil de Comunicação S/A -EBC </v>
      </c>
      <c r="E432" s="14" t="str">
        <f>VLOOKUP(A432,[2]Contratos!A:F,6,0)</f>
        <v>09.168.704/0001-42</v>
      </c>
      <c r="F432" s="15" t="str">
        <f>VLOOKUP(A432,[2]Contratos!A:G,7,0)</f>
        <v>48/2023</v>
      </c>
      <c r="G432" s="15" t="str">
        <f>VLOOKUP(A432,[2]Contratos!A:H,8,0)</f>
        <v xml:space="preserve">2º ADITIVO DE CONTRATO 48/2023
</v>
      </c>
      <c r="H432" s="16">
        <f>VLOOKUP(A432,[2]Contratos!A:K,11,0)</f>
        <v>46038</v>
      </c>
      <c r="I432" s="17" t="str">
        <f>VLOOKUP(A432,[2]Contratos!A:L,12,0)</f>
        <v xml:space="preserve">Lei 13.303/2016
art. 30
 Dispensa de Licitação  </v>
      </c>
      <c r="J432" s="16">
        <f>VLOOKUP(A432,[2]Contratos!A:M,13,0)</f>
        <v>46404</v>
      </c>
      <c r="K432" s="17">
        <f>VLOOKUP(A432,[2]Contratos!A:N,14,0)</f>
        <v>350000</v>
      </c>
      <c r="L432" s="17" t="str">
        <f>VLOOKUP(A432,[2]Contratos!A:O,15,0)</f>
        <v>EM EXECUÇÃO</v>
      </c>
    </row>
    <row r="433" spans="1:12" ht="57" customHeight="1" x14ac:dyDescent="0.25">
      <c r="A433" s="24">
        <v>9010</v>
      </c>
      <c r="B433" s="12" t="str">
        <f>VLOOKUP(A433,[2]Contratos!A:B,2,0)</f>
        <v>50900.001015/2023-14</v>
      </c>
      <c r="C433" s="13" t="str">
        <f>VLOOKUP(A433,[2]Contratos!A:C,3,0)</f>
        <v>Contratação de Estudo e Pesquisa sobre Manobrabilidade e Acessos Náuticos - Avaliação Náutica para Plano de Manutenção, Ampliação e Melhoria da Navegabilidade no Porto de Fortaleza/CE</v>
      </c>
      <c r="D433" s="13" t="str">
        <f>VLOOKUP(A433,[2]Contratos!A:E,5,0)</f>
        <v>Fundação para o Desenvolvimento Tecnológico da Engenharia - FDTE</v>
      </c>
      <c r="E433" s="14" t="str">
        <f>VLOOKUP(A433,[2]Contratos!A:F,6,0)</f>
        <v>43.588.755/0001-61</v>
      </c>
      <c r="F433" s="15" t="str">
        <f>VLOOKUP(A433,[2]Contratos!A:G,7,0)</f>
        <v>01/2024</v>
      </c>
      <c r="G433" s="15">
        <f>VLOOKUP(A433,[2]Contratos!A:H,8,0)</f>
        <v>0</v>
      </c>
      <c r="H433" s="16">
        <f>VLOOKUP(A433,[2]Contratos!A:K,11,0)</f>
        <v>45317</v>
      </c>
      <c r="I433" s="17" t="str">
        <f>VLOOKUP(A433,[2]Contratos!A:L,12,0)</f>
        <v xml:space="preserve">Lei 13.303/2016
art. 30
 Dispensa de Licitação  </v>
      </c>
      <c r="J433" s="16">
        <f>VLOOKUP(A433,[2]Contratos!A:M,13,0)</f>
        <v>45762</v>
      </c>
      <c r="K433" s="17">
        <f>VLOOKUP(A433,[2]Contratos!A:N,14,0)</f>
        <v>1457877.66</v>
      </c>
      <c r="L433" s="17" t="str">
        <f>VLOOKUP(A433,[2]Contratos!A:O,15,0)</f>
        <v>ENCERRADO</v>
      </c>
    </row>
    <row r="434" spans="1:12" ht="47.25" customHeight="1" x14ac:dyDescent="0.25">
      <c r="A434" s="24">
        <v>9020</v>
      </c>
      <c r="B434" s="12" t="str">
        <f>VLOOKUP(A434,[2]Contratos!A:B,2,0)</f>
        <v>50900.001658/2023-68</v>
      </c>
      <c r="C434" s="13" t="str">
        <f>VLOOKUP(A434,[2]Contratos!A:C,3,0)</f>
        <v>Aquisição de nobreaks para o datacenter da CDC</v>
      </c>
      <c r="D434" s="13" t="str">
        <f>VLOOKUP(A434,[2]Contratos!A:E,5,0)</f>
        <v>STORE ENERGY NO-BREAKS E ENERGIA LTDA</v>
      </c>
      <c r="E434" s="14" t="str">
        <f>VLOOKUP(A434,[2]Contratos!A:F,6,0)</f>
        <v>19.935.771/0001-07</v>
      </c>
      <c r="F434" s="15" t="str">
        <f>VLOOKUP(A434,[2]Contratos!A:G,7,0)</f>
        <v>02/2024</v>
      </c>
      <c r="G434" s="15">
        <f>VLOOKUP(A434,[2]Contratos!A:H,8,0)</f>
        <v>0</v>
      </c>
      <c r="H434" s="16">
        <f>VLOOKUP(A434,[2]Contratos!A:K,11,0)</f>
        <v>45308</v>
      </c>
      <c r="I434" s="17" t="str">
        <f>VLOOKUP(A434,[2]Contratos!A:L,12,0)</f>
        <v xml:space="preserve">Lei 13.303/2016
art. 29, II
 Dispensa de Licitação  </v>
      </c>
      <c r="J434" s="16">
        <f>VLOOKUP(A434,[2]Contratos!A:M,13,0)</f>
        <v>45382</v>
      </c>
      <c r="K434" s="17">
        <f>VLOOKUP(A434,[2]Contratos!A:N,14,0)</f>
        <v>46500</v>
      </c>
      <c r="L434" s="17" t="str">
        <f>VLOOKUP(A434,[2]Contratos!A:O,15,0)</f>
        <v>ENCERRADO</v>
      </c>
    </row>
    <row r="435" spans="1:12" ht="64.5" customHeight="1" x14ac:dyDescent="0.25">
      <c r="A435" s="24">
        <v>9030</v>
      </c>
      <c r="B435" s="12" t="str">
        <f>VLOOKUP(A435,[2]Contratos!A:B,2,0)</f>
        <v>50900.001021/2021-18</v>
      </c>
      <c r="C435" s="13" t="str">
        <f>VLOOKUP(A435,[2]Contratos!A:C,3,0)</f>
        <v>Aquisição e instalação de aparelhos ar condicionados, com instalação, para atender as necessidades da Companhia Docas do Ceará – CDC (LOTES 02 e 04), nos termos do Edital do Pregão Eletrônico nº 01/2023 e seus anexos</v>
      </c>
      <c r="D435" s="13" t="str">
        <f>VLOOKUP(A435,[2]Contratos!A:E,5,0)</f>
        <v>Gelar Refrigeração Comercial</v>
      </c>
      <c r="E435" s="14" t="str">
        <f>VLOOKUP(A435,[2]Contratos!A:F,6,0)</f>
        <v>11.805.967/0001-67</v>
      </c>
      <c r="F435" s="15" t="str">
        <f>VLOOKUP(A435,[2]Contratos!A:G,7,0)</f>
        <v>03/2024</v>
      </c>
      <c r="G435" s="15">
        <f>VLOOKUP(A435,[2]Contratos!A:H,8,0)</f>
        <v>0</v>
      </c>
      <c r="H435" s="16">
        <f>VLOOKUP(A435,[2]Contratos!A:K,11,0)</f>
        <v>45321</v>
      </c>
      <c r="I435" s="17" t="str">
        <f>VLOOKUP(A435,[2]Contratos!A:L,12,0)</f>
        <v>Lei 13.303/2016
Pregão Eletrônico 
PE Nº 01/2023</v>
      </c>
      <c r="J435" s="16">
        <f>VLOOKUP(A435,[2]Contratos!A:M,13,0)</f>
        <v>45690</v>
      </c>
      <c r="K435" s="17">
        <f>VLOOKUP(A435,[2]Contratos!A:N,14,0)</f>
        <v>54801.05</v>
      </c>
      <c r="L435" s="17" t="str">
        <f>VLOOKUP(A435,[2]Contratos!A:O,15,0)</f>
        <v>ENCERRADO</v>
      </c>
    </row>
    <row r="436" spans="1:12" ht="57" customHeight="1" x14ac:dyDescent="0.25">
      <c r="A436" s="24">
        <v>9040</v>
      </c>
      <c r="B436" s="12" t="str">
        <f>VLOOKUP(A436,[2]Contratos!A:B,2,0)</f>
        <v>50900.000180/2024-30</v>
      </c>
      <c r="C436" s="13" t="str">
        <f>VLOOKUP(A436,[2]Contratos!A:C,3,0)</f>
        <v>Prestação de serviço de administração do fornecimento, gerenciamento, controle e aquisição de combustíveis, utilizando cartão eletrônico (com chip), para os veículos da Companhia Docas do Ceará.</v>
      </c>
      <c r="D436" s="13" t="str">
        <f>VLOOKUP(A436,[2]Contratos!A:E,5,0)</f>
        <v>7SERV GESTÃO DE BENEFÍCIOS – LTDA</v>
      </c>
      <c r="E436" s="14" t="str">
        <f>VLOOKUP(A436,[2]Contratos!A:F,6,0)</f>
        <v>13.858.769/0001-97</v>
      </c>
      <c r="F436" s="15" t="str">
        <f>VLOOKUP(A436,[2]Contratos!A:G,7,0)</f>
        <v>04/2024</v>
      </c>
      <c r="G436" s="15">
        <f>VLOOKUP(A436,[2]Contratos!A:H,8,0)</f>
        <v>0</v>
      </c>
      <c r="H436" s="16">
        <f>VLOOKUP(A436,[2]Contratos!A:K,11,0)</f>
        <v>45324</v>
      </c>
      <c r="I436" s="17" t="str">
        <f>VLOOKUP(A436,[2]Contratos!A:L,12,0)</f>
        <v xml:space="preserve">Lei 13.303/2016
arT. 29, XV
 Dispensa de Licitação  </v>
      </c>
      <c r="J436" s="16">
        <f>VLOOKUP(A436,[2]Contratos!A:M,13,0)</f>
        <v>45535</v>
      </c>
      <c r="K436" s="17">
        <f>VLOOKUP(A436,[2]Contratos!A:N,14,0)</f>
        <v>31596.39</v>
      </c>
      <c r="L436" s="17" t="str">
        <f>VLOOKUP(A436,[2]Contratos!A:O,15,0)</f>
        <v>ENCERRADO</v>
      </c>
    </row>
    <row r="437" spans="1:12" ht="38.25" customHeight="1" x14ac:dyDescent="0.25">
      <c r="A437" s="24">
        <v>9050</v>
      </c>
      <c r="B437" s="12" t="str">
        <f>VLOOKUP(A437,[2]Contratos!A:B,2,0)</f>
        <v>50900.001100/2023-82</v>
      </c>
      <c r="C437" s="13" t="str">
        <f>VLOOKUP(A437,[2]Contratos!A:C,3,0)</f>
        <v>Execução dos serviços de coleta, análise do ar em ambientes climatizados de uso público e coletivo da CDC.</v>
      </c>
      <c r="D437" s="13" t="str">
        <f>VLOOKUP(A437,[2]Contratos!A:E,5,0)</f>
        <v>CENTRO DE BIOLOGIA EXPERIMENTAL OCEANUS LTDA</v>
      </c>
      <c r="E437" s="14" t="str">
        <f>VLOOKUP(A437,[2]Contratos!A:F,6,0)</f>
        <v>28.383.198/0001-59</v>
      </c>
      <c r="F437" s="15" t="str">
        <f>VLOOKUP(A437,[2]Contratos!A:G,7,0)</f>
        <v>05/2024</v>
      </c>
      <c r="G437" s="15">
        <f>VLOOKUP(A437,[2]Contratos!A:H,8,0)</f>
        <v>0</v>
      </c>
      <c r="H437" s="16">
        <f>VLOOKUP(A437,[2]Contratos!A:K,11,0)</f>
        <v>45352</v>
      </c>
      <c r="I437" s="17" t="str">
        <f>VLOOKUP(A437,[2]Contratos!A:L,12,0)</f>
        <v xml:space="preserve">Lei 13.303/2016
art. 29, II
 Dispensa de Licitação  </v>
      </c>
      <c r="J437" s="16">
        <f>VLOOKUP(A437,[2]Contratos!A:M,13,0)</f>
        <v>45730</v>
      </c>
      <c r="K437" s="17">
        <f>VLOOKUP(A437,[2]Contratos!A:N,14,0)</f>
        <v>30000</v>
      </c>
      <c r="L437" s="17" t="str">
        <f>VLOOKUP(A437,[2]Contratos!A:O,15,0)</f>
        <v>ENCERRADO</v>
      </c>
    </row>
    <row r="438" spans="1:12" ht="46.5" customHeight="1" x14ac:dyDescent="0.25">
      <c r="A438" s="24">
        <v>9051</v>
      </c>
      <c r="B438" s="12" t="str">
        <f>VLOOKUP(A438,[2]Contratos!A:B,2,0)</f>
        <v>50900.001100/2023-82</v>
      </c>
      <c r="C438" s="13" t="str">
        <f>VLOOKUP(A438,[2]Contratos!A:C,3,0)</f>
        <v>Execução dos serviços de coleta, análise do ar em ambientes climatizados de uso público e coletivo da CDC.</v>
      </c>
      <c r="D438" s="13" t="str">
        <f>VLOOKUP(A438,[2]Contratos!A:E,5,0)</f>
        <v>CENTRO DE BIOLOGIA EXPERIMENTAL OCEANUS LTDA</v>
      </c>
      <c r="E438" s="14" t="str">
        <f>VLOOKUP(A438,[2]Contratos!A:F,6,0)</f>
        <v>28.383.198/0001-59</v>
      </c>
      <c r="F438" s="15" t="str">
        <f>VLOOKUP(A438,[2]Contratos!A:G,7,0)</f>
        <v>05/2024</v>
      </c>
      <c r="G438" s="15" t="str">
        <f>VLOOKUP(A438,[2]Contratos!A:H,8,0)</f>
        <v xml:space="preserve">1º ADITIVO DE CONTRATO 05/2024
</v>
      </c>
      <c r="H438" s="16">
        <f>VLOOKUP(A438,[2]Contratos!A:K,11,0)</f>
        <v>45730</v>
      </c>
      <c r="I438" s="17" t="str">
        <f>VLOOKUP(A438,[2]Contratos!A:L,12,0)</f>
        <v xml:space="preserve">Lei 13.303/2016
art. 29, II
 Dispensa de Licitação  </v>
      </c>
      <c r="J438" s="16">
        <f>VLOOKUP(A438,[2]Contratos!A:M,13,0)</f>
        <v>46095</v>
      </c>
      <c r="K438" s="17">
        <f>VLOOKUP(A438,[2]Contratos!A:N,14,0)</f>
        <v>30000</v>
      </c>
      <c r="L438" s="17" t="str">
        <f>VLOOKUP(A438,[2]Contratos!A:O,15,0)</f>
        <v>ENCERRADO</v>
      </c>
    </row>
    <row r="439" spans="1:12" ht="54" customHeight="1" x14ac:dyDescent="0.25">
      <c r="A439" s="24">
        <v>9060</v>
      </c>
      <c r="B439" s="12" t="str">
        <f>VLOOKUP(A439,[2]Contratos!A:B,2,0)</f>
        <v>50900.001465/2023-15</v>
      </c>
      <c r="C439" s="13" t="str">
        <f>VLOOKUP(A439,[2]Contratos!A:C,3,0)</f>
        <v>Contratação, de forma emergencial, para prestação de serviços de manutenção e suporte ao sistema de videomonitoramento (CFTV) da Companhia Docas do Ceará.</v>
      </c>
      <c r="D439" s="13" t="str">
        <f>VLOOKUP(A439,[2]Contratos!A:E,5,0)</f>
        <v>EAGLE SOLUÇÕES TECNOLÓGICAS LTDA</v>
      </c>
      <c r="E439" s="14" t="str">
        <f>VLOOKUP(A439,[2]Contratos!A:F,6,0)</f>
        <v>20.794.976/0001-90</v>
      </c>
      <c r="F439" s="15" t="str">
        <f>VLOOKUP(A439,[2]Contratos!A:G,7,0)</f>
        <v>06/2024</v>
      </c>
      <c r="G439" s="15">
        <f>VLOOKUP(A439,[2]Contratos!A:H,8,0)</f>
        <v>0</v>
      </c>
      <c r="H439" s="16">
        <f>VLOOKUP(A439,[2]Contratos!A:K,11,0)</f>
        <v>45350</v>
      </c>
      <c r="I439" s="17" t="str">
        <f>VLOOKUP(A439,[2]Contratos!A:L,12,0)</f>
        <v xml:space="preserve">Lei 13.303/2016
arT. 29, XV
 Dispensa de Licitação  </v>
      </c>
      <c r="J439" s="16">
        <f>VLOOKUP(A439,[2]Contratos!A:M,13,0)</f>
        <v>45727</v>
      </c>
      <c r="K439" s="17">
        <f>VLOOKUP(A439,[2]Contratos!A:N,14,0)</f>
        <v>893120</v>
      </c>
      <c r="L439" s="17" t="str">
        <f>VLOOKUP(A439,[2]Contratos!A:O,15,0)</f>
        <v>ENCERRADO</v>
      </c>
    </row>
    <row r="440" spans="1:12" ht="59.25" customHeight="1" x14ac:dyDescent="0.25">
      <c r="A440" s="24">
        <v>9070</v>
      </c>
      <c r="B440" s="12" t="str">
        <f>VLOOKUP(A440,[2]Contratos!A:B,2,0)</f>
        <v>50900.000918/2023-88</v>
      </c>
      <c r="C440" s="13" t="str">
        <f>VLOOKUP(A440,[2]Contratos!A:C,3,0)</f>
        <v>Prestação de Serviço Telefônico Fixo Comutado – STFC e de Serviço Móvel Pessoal - SMP com transmissão de dados a ser executado de forma contínua.</v>
      </c>
      <c r="D440" s="13" t="str">
        <f>VLOOKUP(A440,[2]Contratos!A:E,5,0)</f>
        <v>TELEFÔNICA BRASIL S.A</v>
      </c>
      <c r="E440" s="14" t="str">
        <f>VLOOKUP(A440,[2]Contratos!A:F,6,0)</f>
        <v>02.558.157/0001-62</v>
      </c>
      <c r="F440" s="15" t="str">
        <f>VLOOKUP(A440,[2]Contratos!A:G,7,0)</f>
        <v>07/2024</v>
      </c>
      <c r="G440" s="15">
        <f>VLOOKUP(A440,[2]Contratos!A:H,8,0)</f>
        <v>0</v>
      </c>
      <c r="H440" s="16">
        <f>VLOOKUP(A440,[2]Contratos!A:K,11,0)</f>
        <v>45365</v>
      </c>
      <c r="I440" s="17" t="str">
        <f>VLOOKUP(A440,[2]Contratos!A:L,12,0)</f>
        <v xml:space="preserve">Lei 13.303/2016
art. 29, II
 Dispensa de Licitação  </v>
      </c>
      <c r="J440" s="16">
        <f>VLOOKUP(A440,[2]Contratos!A:M,13,0)</f>
        <v>45738</v>
      </c>
      <c r="K440" s="17">
        <f>VLOOKUP(A440,[2]Contratos!A:N,14,0)</f>
        <v>27846</v>
      </c>
      <c r="L440" s="17" t="str">
        <f>VLOOKUP(A440,[2]Contratos!A:O,15,0)</f>
        <v>ENCERRADO</v>
      </c>
    </row>
    <row r="441" spans="1:12" ht="48.75" customHeight="1" x14ac:dyDescent="0.25">
      <c r="A441" s="24">
        <v>9080</v>
      </c>
      <c r="B441" s="12" t="str">
        <f>VLOOKUP(A441,[2]Contratos!A:B,2,0)</f>
        <v>50900.000410/2023-80</v>
      </c>
      <c r="C441" s="13" t="str">
        <f>VLOOKUP(A441,[2]Contratos!A:C,3,0)</f>
        <v>Contratação de empresa para execução de serviços de sinalização viária horizontal e de demarcação de contêineres, no Porto de Fortaleza.</v>
      </c>
      <c r="D441" s="13" t="str">
        <f>VLOOKUP(A441,[2]Contratos!A:E,5,0)</f>
        <v>WTEC CONSTRUCAO E ADMINISTRACAO DE SERVICOS LTDA</v>
      </c>
      <c r="E441" s="14" t="str">
        <f>VLOOKUP(A441,[2]Contratos!A:F,6,0)</f>
        <v>19.213.093/0001-60</v>
      </c>
      <c r="F441" s="15" t="str">
        <f>VLOOKUP(A441,[2]Contratos!A:G,7,0)</f>
        <v>08/2024</v>
      </c>
      <c r="G441" s="15">
        <f>VLOOKUP(A441,[2]Contratos!A:H,8,0)</f>
        <v>0</v>
      </c>
      <c r="H441" s="16">
        <f>VLOOKUP(A441,[2]Contratos!A:K,11,0)</f>
        <v>45371</v>
      </c>
      <c r="I441" s="17" t="str">
        <f>VLOOKUP(A441,[2]Contratos!A:L,12,0)</f>
        <v>Lei 13.303/2016
Pregão Eletrônico 
PE Nº    /2023</v>
      </c>
      <c r="J441" s="16">
        <f>VLOOKUP(A441,[2]Contratos!A:M,13,0)</f>
        <v>45558</v>
      </c>
      <c r="K441" s="17">
        <f>VLOOKUP(A441,[2]Contratos!A:N,14,0)</f>
        <v>501559.28</v>
      </c>
      <c r="L441" s="17" t="str">
        <f>VLOOKUP(A441,[2]Contratos!A:O,15,0)</f>
        <v>ENCERRADO</v>
      </c>
    </row>
    <row r="442" spans="1:12" ht="48.75" customHeight="1" x14ac:dyDescent="0.25">
      <c r="A442" s="24">
        <v>9081</v>
      </c>
      <c r="B442" s="12" t="str">
        <f>VLOOKUP(A442,[2]Contratos!A:B,2,0)</f>
        <v>50900.000410/2023-80</v>
      </c>
      <c r="C442" s="13" t="str">
        <f>VLOOKUP(A442,[2]Contratos!A:C,3,0)</f>
        <v>Contratação de empresa para execução de serviços de sinalização viária horizontal e de demarcação de contêineres, no Porto de Fortaleza.</v>
      </c>
      <c r="D442" s="13" t="str">
        <f>VLOOKUP(A442,[2]Contratos!A:E,5,0)</f>
        <v>WTEC CONSTRUCAO E ADMINISTRACAO DE SERVICOS LTDA</v>
      </c>
      <c r="E442" s="14" t="str">
        <f>VLOOKUP(A442,[2]Contratos!A:F,6,0)</f>
        <v>19.213.093/0001-60</v>
      </c>
      <c r="F442" s="15" t="str">
        <f>VLOOKUP(A442,[2]Contratos!A:G,7,0)</f>
        <v>08/2024</v>
      </c>
      <c r="G442" s="15" t="str">
        <f>VLOOKUP(A442,[2]Contratos!A:H,8,0)</f>
        <v xml:space="preserve">1º ADITIVO DE CONTRATO 08/2024
</v>
      </c>
      <c r="H442" s="16">
        <f>VLOOKUP(A442,[2]Contratos!A:K,11,0)</f>
        <v>45377</v>
      </c>
      <c r="I442" s="17" t="str">
        <f>VLOOKUP(A442,[2]Contratos!A:L,12,0)</f>
        <v>Lei 13.303/2016
Pregão Eletrônico 
PE Nº    /2023</v>
      </c>
      <c r="J442" s="16">
        <f>VLOOKUP(A442,[2]Contratos!A:M,13,0)</f>
        <v>45923</v>
      </c>
      <c r="K442" s="17">
        <f>VLOOKUP(A442,[2]Contratos!A:N,14,0)</f>
        <v>1833553.94</v>
      </c>
      <c r="L442" s="17" t="str">
        <f>VLOOKUP(A442,[2]Contratos!A:O,15,0)</f>
        <v>ENCERRADO</v>
      </c>
    </row>
    <row r="443" spans="1:12" ht="59.25" customHeight="1" x14ac:dyDescent="0.25">
      <c r="A443" s="24">
        <v>9090</v>
      </c>
      <c r="B443" s="12" t="str">
        <f>VLOOKUP(A443,[2]Contratos!A:B,2,0)</f>
        <v>50900.000933/2023-26</v>
      </c>
      <c r="C443" s="13" t="str">
        <f>VLOOKUP(A443,[2]Contratos!A:C,3,0)</f>
        <v>Prestação do serviço de manutenção preventiva e corretiva das Balanças Rodoferroviárias da CDC</v>
      </c>
      <c r="D443" s="13" t="str">
        <f>VLOOKUP(A443,[2]Contratos!A:E,5,0)</f>
        <v>Toledo do Brasil Indústria de Balanças Ltda</v>
      </c>
      <c r="E443" s="14" t="str">
        <f>VLOOKUP(A443,[2]Contratos!A:F,6,0)</f>
        <v>59.704.510/0001-92</v>
      </c>
      <c r="F443" s="15" t="str">
        <f>VLOOKUP(A443,[2]Contratos!A:G,7,0)</f>
        <v>09/2024</v>
      </c>
      <c r="G443" s="15">
        <f>VLOOKUP(A443,[2]Contratos!A:H,8,0)</f>
        <v>0</v>
      </c>
      <c r="H443" s="16">
        <f>VLOOKUP(A443,[2]Contratos!A:K,11,0)</f>
        <v>45402</v>
      </c>
      <c r="I443" s="17" t="str">
        <f>VLOOKUP(A443,[2]Contratos!A:L,12,0)</f>
        <v xml:space="preserve">Lei 13.303/2016
art. 29, I
 Dispensa de Licitação  </v>
      </c>
      <c r="J443" s="16">
        <f>VLOOKUP(A443,[2]Contratos!A:M,13,0)</f>
        <v>45742</v>
      </c>
      <c r="K443" s="17">
        <f>VLOOKUP(A443,[2]Contratos!A:N,14,0)</f>
        <v>55868</v>
      </c>
      <c r="L443" s="17" t="str">
        <f>VLOOKUP(A443,[2]Contratos!A:O,15,0)</f>
        <v>ENCERRADO</v>
      </c>
    </row>
    <row r="444" spans="1:12" ht="54.75" customHeight="1" x14ac:dyDescent="0.25">
      <c r="A444" s="24">
        <v>9100</v>
      </c>
      <c r="B444" s="12" t="str">
        <f>VLOOKUP(A444,[2]Contratos!A:B,2,0)</f>
        <v>50900.000590/2023-08</v>
      </c>
      <c r="C444" s="13" t="str">
        <f>VLOOKUP(A444,[2]Contratos!A:C,3,0)</f>
        <v>Aquisição de roçadeira de grama e mato.</v>
      </c>
      <c r="D444" s="13" t="str">
        <f>VLOOKUP(A444,[2]Contratos!A:E,5,0)</f>
        <v>J.E. DA SILVA SERVIÇOS ME</v>
      </c>
      <c r="E444" s="14" t="str">
        <f>VLOOKUP(A444,[2]Contratos!A:F,6,0)</f>
        <v>09.317.360/0001-96</v>
      </c>
      <c r="F444" s="15" t="str">
        <f>VLOOKUP(A444,[2]Contratos!A:G,7,0)</f>
        <v>10/2024</v>
      </c>
      <c r="G444" s="15">
        <f>VLOOKUP(A444,[2]Contratos!A:H,8,0)</f>
        <v>0</v>
      </c>
      <c r="H444" s="16">
        <f>VLOOKUP(A444,[2]Contratos!A:K,11,0)</f>
        <v>45377</v>
      </c>
      <c r="I444" s="17" t="str">
        <f>VLOOKUP(A444,[2]Contratos!A:L,12,0)</f>
        <v xml:space="preserve">Lei 13.303/2016
art. 29, II
 Dispensa de Licitação  </v>
      </c>
      <c r="J444" s="16">
        <f>VLOOKUP(A444,[2]Contratos!A:M,13,0)</f>
        <v>45742</v>
      </c>
      <c r="K444" s="17">
        <f>VLOOKUP(A444,[2]Contratos!A:N,14,0)</f>
        <v>3400</v>
      </c>
      <c r="L444" s="17" t="str">
        <f>VLOOKUP(A444,[2]Contratos!A:O,15,0)</f>
        <v>ENCERRADO</v>
      </c>
    </row>
    <row r="445" spans="1:12" ht="50.25" customHeight="1" x14ac:dyDescent="0.25">
      <c r="A445" s="24">
        <v>9110</v>
      </c>
      <c r="B445" s="12" t="str">
        <f>VLOOKUP(A445,[2]Contratos!A:B,2,0)</f>
        <v>50900.000590/2023-08</v>
      </c>
      <c r="C445" s="13" t="str">
        <f>VLOOKUP(A445,[2]Contratos!A:C,3,0)</f>
        <v>Aquisição de bebedouros</v>
      </c>
      <c r="D445" s="13" t="str">
        <f>VLOOKUP(A445,[2]Contratos!A:E,5,0)</f>
        <v>YRLEI BARBOSA DA SILVA LTDA</v>
      </c>
      <c r="E445" s="14" t="str">
        <f>VLOOKUP(A445,[2]Contratos!A:F,6,0)</f>
        <v>45.149.571/0001-20</v>
      </c>
      <c r="F445" s="15" t="str">
        <f>VLOOKUP(A445,[2]Contratos!A:G,7,0)</f>
        <v>11/2024</v>
      </c>
      <c r="G445" s="15">
        <f>VLOOKUP(A445,[2]Contratos!A:H,8,0)</f>
        <v>0</v>
      </c>
      <c r="H445" s="16">
        <f>VLOOKUP(A445,[2]Contratos!A:K,11,0)</f>
        <v>45370</v>
      </c>
      <c r="I445" s="17" t="str">
        <f>VLOOKUP(A445,[2]Contratos!A:L,12,0)</f>
        <v xml:space="preserve">Lei 13.303/2016
art. 29, II
 Dispensa de Licitação  </v>
      </c>
      <c r="J445" s="16">
        <f>VLOOKUP(A445,[2]Contratos!A:M,13,0)</f>
        <v>45737</v>
      </c>
      <c r="K445" s="17">
        <f>VLOOKUP(A445,[2]Contratos!A:N,14,0)</f>
        <v>16500</v>
      </c>
      <c r="L445" s="17" t="str">
        <f>VLOOKUP(A445,[2]Contratos!A:O,15,0)</f>
        <v>ENCERRADO</v>
      </c>
    </row>
    <row r="446" spans="1:12" ht="56.25" customHeight="1" x14ac:dyDescent="0.25">
      <c r="A446" s="24">
        <v>9120</v>
      </c>
      <c r="B446" s="12" t="str">
        <f>VLOOKUP(A446,[2]Contratos!A:B,2,0)</f>
        <v>50900.001146/2023-00</v>
      </c>
      <c r="C446" s="13" t="str">
        <f>VLOOKUP(A446,[2]Contratos!A:C,3,0)</f>
        <v>Aquisição de etilômetros para a utilização em ações integradas de fiscalização da Guarda Portuária no acesso ao Porto de Fortaleza</v>
      </c>
      <c r="D446" s="13" t="str">
        <f>VLOOKUP(A446,[2]Contratos!A:E,5,0)</f>
        <v>Elec Indústria e Comércio de Equipamentos de Medição LTDA</v>
      </c>
      <c r="E446" s="14" t="str">
        <f>VLOOKUP(A446,[2]Contratos!A:F,6,0)</f>
        <v>07.791.107.0001/44</v>
      </c>
      <c r="F446" s="15" t="str">
        <f>VLOOKUP(A446,[2]Contratos!A:G,7,0)</f>
        <v>12/2024</v>
      </c>
      <c r="G446" s="15">
        <f>VLOOKUP(A446,[2]Contratos!A:H,8,0)</f>
        <v>0</v>
      </c>
      <c r="H446" s="16">
        <f>VLOOKUP(A446,[2]Contratos!A:K,11,0)</f>
        <v>45394</v>
      </c>
      <c r="I446" s="17" t="str">
        <f>VLOOKUP(A446,[2]Contratos!A:L,12,0)</f>
        <v xml:space="preserve">Lei 13.303/2016
arT. 29, II
 Dispensa de Licitação </v>
      </c>
      <c r="J446" s="16">
        <f>VLOOKUP(A446,[2]Contratos!A:M,13,0)</f>
        <v>45465</v>
      </c>
      <c r="K446" s="17">
        <f>VLOOKUP(A446,[2]Contratos!A:N,14,0)</f>
        <v>56000</v>
      </c>
      <c r="L446" s="17" t="str">
        <f>VLOOKUP(A446,[2]Contratos!A:O,15,0)</f>
        <v>ENCERRADO</v>
      </c>
    </row>
    <row r="447" spans="1:12" ht="48.75" customHeight="1" x14ac:dyDescent="0.25">
      <c r="A447" s="24">
        <v>9130</v>
      </c>
      <c r="B447" s="12" t="str">
        <f>VLOOKUP(A447,[2]Contratos!A:B,2,0)</f>
        <v>50900.000445/2023-19</v>
      </c>
      <c r="C447" s="13" t="str">
        <f>VLOOKUP(A447,[2]Contratos!A:C,3,0)</f>
        <v>Registro de Preços para aquisição de equipamentos de informática e eletrônicos para a Companhia Docas do Ceará - CDC (Item 14)</v>
      </c>
      <c r="D447" s="13" t="str">
        <f>VLOOKUP(A447,[2]Contratos!A:E,5,0)</f>
        <v>MICROTÉCNICA INFORMÁTICA LTDA.</v>
      </c>
      <c r="E447" s="14" t="str">
        <f>VLOOKUP(A447,[2]Contratos!A:F,6,0)</f>
        <v>01.590.728/0009-30</v>
      </c>
      <c r="F447" s="15" t="str">
        <f>VLOOKUP(A447,[2]Contratos!A:G,7,0)</f>
        <v>13/2024</v>
      </c>
      <c r="G447" s="15">
        <f>VLOOKUP(A447,[2]Contratos!A:H,8,0)</f>
        <v>0</v>
      </c>
      <c r="H447" s="16">
        <f>VLOOKUP(A447,[2]Contratos!A:K,11,0)</f>
        <v>45379</v>
      </c>
      <c r="I447" s="17" t="str">
        <f>VLOOKUP(A447,[2]Contratos!A:L,12,0)</f>
        <v>Lei 13.303/2016
Pregão Eletrônico 
PE Nº 037/2022</v>
      </c>
      <c r="J447" s="16">
        <f>VLOOKUP(A447,[2]Contratos!A:M,13,0)</f>
        <v>45751</v>
      </c>
      <c r="K447" s="17">
        <f>VLOOKUP(A447,[2]Contratos!A:N,14,0)</f>
        <v>23643.81</v>
      </c>
      <c r="L447" s="17" t="str">
        <f>VLOOKUP(A447,[2]Contratos!A:O,15,0)</f>
        <v>ENCERRADO</v>
      </c>
    </row>
    <row r="448" spans="1:12" ht="50.25" customHeight="1" x14ac:dyDescent="0.25">
      <c r="A448" s="24">
        <v>9140</v>
      </c>
      <c r="B448" s="12" t="str">
        <f>VLOOKUP(A448,[2]Contratos!A:B,2,0)</f>
        <v>50900.000442/2023-85</v>
      </c>
      <c r="C448" s="13" t="str">
        <f>VLOOKUP(A448,[2]Contratos!A:C,3,0)</f>
        <v>Registro de Preços para aquisição de equipamentos de informática e eletrônicos para a Companhia Docas do Ceará - CDC (Item 01 e 07)</v>
      </c>
      <c r="D448" s="13" t="str">
        <f>VLOOKUP(A448,[2]Contratos!A:E,5,0)</f>
        <v>DATEN TECNOLOGIA LTDA</v>
      </c>
      <c r="E448" s="14" t="str">
        <f>VLOOKUP(A448,[2]Contratos!A:F,6,0)</f>
        <v>04.602.789/0001-01</v>
      </c>
      <c r="F448" s="15" t="str">
        <f>VLOOKUP(A448,[2]Contratos!A:G,7,0)</f>
        <v>14/2024</v>
      </c>
      <c r="G448" s="15">
        <f>VLOOKUP(A448,[2]Contratos!A:H,8,0)</f>
        <v>0</v>
      </c>
      <c r="H448" s="16">
        <f>VLOOKUP(A448,[2]Contratos!A:K,11,0)</f>
        <v>45383</v>
      </c>
      <c r="I448" s="17" t="str">
        <f>VLOOKUP(A448,[2]Contratos!A:L,12,0)</f>
        <v>Lei 13.303/2016
Pregão Eletrônico 
PE Nº 037/2023</v>
      </c>
      <c r="J448" s="16">
        <f>VLOOKUP(A448,[2]Contratos!A:M,13,0)</f>
        <v>45751</v>
      </c>
      <c r="K448" s="17">
        <f>VLOOKUP(A448,[2]Contratos!A:N,14,0)</f>
        <v>22369.439999999999</v>
      </c>
      <c r="L448" s="17" t="str">
        <f>VLOOKUP(A448,[2]Contratos!A:O,15,0)</f>
        <v>ENCERRADO</v>
      </c>
    </row>
    <row r="449" spans="1:12" ht="59.25" customHeight="1" x14ac:dyDescent="0.25">
      <c r="A449" s="24">
        <v>9150</v>
      </c>
      <c r="B449" s="12" t="str">
        <f>VLOOKUP(A449,[2]Contratos!A:B,2,0)</f>
        <v>50900.000180/2024-30</v>
      </c>
      <c r="C449" s="13" t="str">
        <f>VLOOKUP(A449,[2]Contratos!A:C,3,0)</f>
        <v>Prestação de serviço de administração do fornecimento, gerenciamento, controle e aquisição de combustíveis, utilizando cartão eletrônico (com chip), para os veículos da Companhia Docas do Ceará.</v>
      </c>
      <c r="D449" s="13" t="str">
        <f>VLOOKUP(A449,[2]Contratos!A:E,5,0)</f>
        <v>7SERV GESTÃO DE BENEFÍCIOS – LTDA</v>
      </c>
      <c r="E449" s="14" t="str">
        <f>VLOOKUP(A449,[2]Contratos!A:F,6,0)</f>
        <v>13.858.769/0001-97</v>
      </c>
      <c r="F449" s="15" t="str">
        <f>VLOOKUP(A449,[2]Contratos!A:G,7,0)</f>
        <v>15/2024</v>
      </c>
      <c r="G449" s="15">
        <f>VLOOKUP(A449,[2]Contratos!A:H,8,0)</f>
        <v>0</v>
      </c>
      <c r="H449" s="16">
        <f>VLOOKUP(A449,[2]Contratos!A:K,11,0)</f>
        <v>45400</v>
      </c>
      <c r="I449" s="17" t="str">
        <f>VLOOKUP(A449,[2]Contratos!A:L,12,0)</f>
        <v xml:space="preserve">Lei 13.303/2016
arT. 29, II
 Dispensa de Licitação </v>
      </c>
      <c r="J449" s="16">
        <f>VLOOKUP(A449,[2]Contratos!A:M,13,0)</f>
        <v>45535</v>
      </c>
      <c r="K449" s="17">
        <f>VLOOKUP(A449,[2]Contratos!A:N,14,0)</f>
        <v>16826.830000000002</v>
      </c>
      <c r="L449" s="17" t="str">
        <f>VLOOKUP(A449,[2]Contratos!A:O,15,0)</f>
        <v>ENCERRADO</v>
      </c>
    </row>
    <row r="450" spans="1:12" ht="51.75" customHeight="1" x14ac:dyDescent="0.25">
      <c r="A450" s="24">
        <v>9160</v>
      </c>
      <c r="B450" s="12" t="str">
        <f>VLOOKUP(A450,[2]Contratos!A:B,2,0)</f>
        <v>50900.000214/2024-96</v>
      </c>
      <c r="C450" s="13" t="str">
        <f>VLOOKUP(A450,[2]Contratos!A:C,3,0)</f>
        <v>Contratação de consultoria para elaboração e consolidação do cronograma de execução do Plano da Agenda ESG 2024-2025 para a CDC</v>
      </c>
      <c r="D450" s="13" t="str">
        <f>VLOOKUP(A450,[2]Contratos!A:E,5,0)</f>
        <v>Open Energy-Soluções em Energia Renovável LTDA</v>
      </c>
      <c r="E450" s="14" t="str">
        <f>VLOOKUP(A450,[2]Contratos!A:F,6,0)</f>
        <v>35.810.434/0001-31</v>
      </c>
      <c r="F450" s="15" t="str">
        <f>VLOOKUP(A450,[2]Contratos!A:G,7,0)</f>
        <v>16/2024</v>
      </c>
      <c r="G450" s="15">
        <f>VLOOKUP(A450,[2]Contratos!A:H,8,0)</f>
        <v>0</v>
      </c>
      <c r="H450" s="16">
        <f>VLOOKUP(A450,[2]Contratos!A:K,11,0)</f>
        <v>45400</v>
      </c>
      <c r="I450" s="17" t="str">
        <f>VLOOKUP(A450,[2]Contratos!A:L,12,0)</f>
        <v xml:space="preserve">Lei 13.303/2016
arT. 29, II
 Dispensa de Licitação </v>
      </c>
      <c r="J450" s="16">
        <f>VLOOKUP(A450,[2]Contratos!A:M,13,0)</f>
        <v>45465</v>
      </c>
      <c r="K450" s="17">
        <f>VLOOKUP(A450,[2]Contratos!A:N,14,0)</f>
        <v>54896.13</v>
      </c>
      <c r="L450" s="17" t="str">
        <f>VLOOKUP(A450,[2]Contratos!A:O,15,0)</f>
        <v>ENCERRADO</v>
      </c>
    </row>
    <row r="451" spans="1:12" ht="54" customHeight="1" x14ac:dyDescent="0.25">
      <c r="A451" s="24">
        <v>9170</v>
      </c>
      <c r="B451" s="12" t="str">
        <f>VLOOKUP(A451,[2]Contratos!A:B,2,0)</f>
        <v>50900.000924/2023-35</v>
      </c>
      <c r="C451" s="13" t="str">
        <f>VLOOKUP(A451,[2]Contratos!A:C,3,0)</f>
        <v>Prestação de serviços de informativos de publicações em Diários da Justiça</v>
      </c>
      <c r="D451" s="13" t="str">
        <f>VLOOKUP(A451,[2]Contratos!A:E,5,0)</f>
        <v>WEBJUR PROCESSAMENTO DE DADOS LTDA</v>
      </c>
      <c r="E451" s="14" t="str">
        <f>VLOOKUP(A451,[2]Contratos!A:F,6,0)</f>
        <v>09.400.465/0001-04</v>
      </c>
      <c r="F451" s="15" t="str">
        <f>VLOOKUP(A451,[2]Contratos!A:G,7,0)</f>
        <v>17/2024</v>
      </c>
      <c r="G451" s="15">
        <f>VLOOKUP(A451,[2]Contratos!A:H,8,0)</f>
        <v>0</v>
      </c>
      <c r="H451" s="16">
        <f>VLOOKUP(A451,[2]Contratos!A:K,11,0)</f>
        <v>45399</v>
      </c>
      <c r="I451" s="17" t="str">
        <f>VLOOKUP(A451,[2]Contratos!A:L,12,0)</f>
        <v xml:space="preserve">Lei 13.303/2016
arT. 29, II
 Dispensa de Licitação </v>
      </c>
      <c r="J451" s="16">
        <f>VLOOKUP(A451,[2]Contratos!A:M,13,0)</f>
        <v>45798</v>
      </c>
      <c r="K451" s="17">
        <f>VLOOKUP(A451,[2]Contratos!A:N,14,0)</f>
        <v>1300</v>
      </c>
      <c r="L451" s="17" t="str">
        <f>VLOOKUP(A451,[2]Contratos!A:O,15,0)</f>
        <v>ENCERRADO</v>
      </c>
    </row>
    <row r="452" spans="1:12" ht="54" customHeight="1" x14ac:dyDescent="0.25">
      <c r="A452" s="24">
        <v>9171</v>
      </c>
      <c r="B452" s="12" t="str">
        <f>VLOOKUP(A452,[2]Contratos!A:B,2,0)</f>
        <v>50900.000924/2023-35</v>
      </c>
      <c r="C452" s="13" t="str">
        <f>VLOOKUP(A452,[2]Contratos!A:C,3,0)</f>
        <v>Prestação de serviços de informativos de publicações em Diários da Justiça</v>
      </c>
      <c r="D452" s="13" t="str">
        <f>VLOOKUP(A452,[2]Contratos!A:E,5,0)</f>
        <v>WEBJUR PROCESSAMENTO DE DADOS LTDA</v>
      </c>
      <c r="E452" s="14" t="str">
        <f>VLOOKUP(A452,[2]Contratos!A:F,6,0)</f>
        <v>09.400.465/0001-04</v>
      </c>
      <c r="F452" s="15" t="str">
        <f>VLOOKUP(A452,[2]Contratos!A:G,7,0)</f>
        <v>17/2024</v>
      </c>
      <c r="G452" s="15" t="str">
        <f>VLOOKUP(A452,[2]Contratos!A:H,8,0)</f>
        <v xml:space="preserve">1º ADITIVO DE CONTRATO 17/2024
</v>
      </c>
      <c r="H452" s="16">
        <f>VLOOKUP(A452,[2]Contratos!A:K,11,0)</f>
        <v>45798</v>
      </c>
      <c r="I452" s="17" t="str">
        <f>VLOOKUP(A452,[2]Contratos!A:L,12,0)</f>
        <v xml:space="preserve">Lei 13.303/2016
arT. 29, II
 Dispensa de Licitação </v>
      </c>
      <c r="J452" s="16">
        <f>VLOOKUP(A452,[2]Contratos!A:M,13,0)</f>
        <v>46163</v>
      </c>
      <c r="K452" s="17">
        <f>VLOOKUP(A452,[2]Contratos!A:N,14,0)</f>
        <v>1350</v>
      </c>
      <c r="L452" s="17" t="str">
        <f>VLOOKUP(A452,[2]Contratos!A:O,15,0)</f>
        <v>EM EXECUÇÃO</v>
      </c>
    </row>
    <row r="453" spans="1:12" ht="58.5" customHeight="1" x14ac:dyDescent="0.25">
      <c r="A453" s="24">
        <v>9180</v>
      </c>
      <c r="B453" s="12" t="str">
        <f>VLOOKUP(A453,[2]Contratos!A:B,2,0)</f>
        <v>50900.000859/2023-48</v>
      </c>
      <c r="C453" s="13" t="str">
        <f>VLOOKUP(A453,[2]Contratos!A:C,3,0)</f>
        <v>Contratação de seguro de vida para integrantes do quadro da CDC</v>
      </c>
      <c r="D453" s="13" t="str">
        <f>VLOOKUP(A453,[2]Contratos!A:E,5,0)</f>
        <v xml:space="preserve">SEGURO SURA S/A </v>
      </c>
      <c r="E453" s="14" t="str">
        <f>VLOOKUP(A453,[2]Contratos!A:F,6,0)</f>
        <v>33.065.699/0001-27</v>
      </c>
      <c r="F453" s="15" t="str">
        <f>VLOOKUP(A453,[2]Contratos!A:G,7,0)</f>
        <v>18/2024</v>
      </c>
      <c r="G453" s="15">
        <f>VLOOKUP(A453,[2]Contratos!A:H,8,0)</f>
        <v>0</v>
      </c>
      <c r="H453" s="16">
        <f>VLOOKUP(A453,[2]Contratos!A:K,11,0)</f>
        <v>45399</v>
      </c>
      <c r="I453" s="17" t="str">
        <f>VLOOKUP(A453,[2]Contratos!A:L,12,0)</f>
        <v>Lei 13.303/2016
Pregão Eletrônico 
PE Nº 017/2022</v>
      </c>
      <c r="J453" s="16">
        <f>VLOOKUP(A453,[2]Contratos!A:M,13,0)</f>
        <v>45773</v>
      </c>
      <c r="K453" s="17">
        <f>VLOOKUP(A453,[2]Contratos!A:N,14,0)</f>
        <v>86771.520000000004</v>
      </c>
      <c r="L453" s="17" t="str">
        <f>VLOOKUP(A453,[2]Contratos!A:O,15,0)</f>
        <v>ENCERRADO</v>
      </c>
    </row>
    <row r="454" spans="1:12" ht="58.5" customHeight="1" x14ac:dyDescent="0.25">
      <c r="A454" s="24">
        <v>9181</v>
      </c>
      <c r="B454" s="12" t="str">
        <f>VLOOKUP(A454,[2]Contratos!A:B,2,0)</f>
        <v>50900.000859/2023-48</v>
      </c>
      <c r="C454" s="13" t="str">
        <f>VLOOKUP(A454,[2]Contratos!A:C,3,0)</f>
        <v>Contratação de seguro de vida para integrantes do quadro da CDC</v>
      </c>
      <c r="D454" s="13" t="str">
        <f>VLOOKUP(A454,[2]Contratos!A:E,5,0)</f>
        <v xml:space="preserve">SEGURO SURA S/A </v>
      </c>
      <c r="E454" s="14" t="str">
        <f>VLOOKUP(A454,[2]Contratos!A:F,6,0)</f>
        <v>33.065.699/0001-27</v>
      </c>
      <c r="F454" s="15" t="str">
        <f>VLOOKUP(A454,[2]Contratos!A:G,7,0)</f>
        <v>18/2024</v>
      </c>
      <c r="G454" s="15" t="str">
        <f>VLOOKUP(A454,[2]Contratos!A:H,8,0)</f>
        <v xml:space="preserve">1º ADITIVO DE CONTRATO 18/2024
</v>
      </c>
      <c r="H454" s="16">
        <f>VLOOKUP(A454,[2]Contratos!A:K,11,0)</f>
        <v>45762</v>
      </c>
      <c r="I454" s="17" t="str">
        <f>VLOOKUP(A454,[2]Contratos!A:L,12,0)</f>
        <v>Lei 13.303/2016
Pregão Eletrônico 
PE Nº 017/2022</v>
      </c>
      <c r="J454" s="16">
        <f>VLOOKUP(A454,[2]Contratos!A:M,13,0)</f>
        <v>46142</v>
      </c>
      <c r="K454" s="17">
        <f>VLOOKUP(A454,[2]Contratos!A:N,14,0)</f>
        <v>86771.520000000004</v>
      </c>
      <c r="L454" s="17" t="str">
        <f>VLOOKUP(A454,[2]Contratos!A:O,15,0)</f>
        <v>ENCERRADO</v>
      </c>
    </row>
    <row r="455" spans="1:12" ht="58.5" customHeight="1" x14ac:dyDescent="0.25">
      <c r="A455" s="24">
        <v>9182</v>
      </c>
      <c r="B455" s="12" t="str">
        <f>VLOOKUP(A455,[2]Contratos!A:B,2,0)</f>
        <v>50900.000859/2023-48</v>
      </c>
      <c r="C455" s="13" t="str">
        <f>VLOOKUP(A455,[2]Contratos!A:C,3,0)</f>
        <v>Contratação de seguro de vida para integrantes do quadro da CDC</v>
      </c>
      <c r="D455" s="13" t="str">
        <f>VLOOKUP(A455,[2]Contratos!A:E,5,0)</f>
        <v xml:space="preserve">SEGURO SURA S/A </v>
      </c>
      <c r="E455" s="14" t="str">
        <f>VLOOKUP(A455,[2]Contratos!A:F,6,0)</f>
        <v>33.065.699/0001-27</v>
      </c>
      <c r="F455" s="15" t="str">
        <f>VLOOKUP(A455,[2]Contratos!A:G,7,0)</f>
        <v>18/2024</v>
      </c>
      <c r="G455" s="15" t="str">
        <f>VLOOKUP(A455,[2]Contratos!A:H,8,0)</f>
        <v xml:space="preserve">2º ADITIVO DE CONTRATO 18/2024
</v>
      </c>
      <c r="H455" s="16">
        <f>VLOOKUP(A455,[2]Contratos!A:K,11,0)</f>
        <v>46142</v>
      </c>
      <c r="I455" s="17" t="str">
        <f>VLOOKUP(A455,[2]Contratos!A:L,12,0)</f>
        <v>Lei 13.303/2016
Pregão Eletrônico 
PE Nº 017/2022</v>
      </c>
      <c r="J455" s="16">
        <f>VLOOKUP(A455,[2]Contratos!A:M,13,0)</f>
        <v>46507</v>
      </c>
      <c r="K455" s="17">
        <f>VLOOKUP(A455,[2]Contratos!A:N,14,0)</f>
        <v>107368.8</v>
      </c>
      <c r="L455" s="17" t="str">
        <f>VLOOKUP(A455,[2]Contratos!A:O,15,0)</f>
        <v>EM EXECUÇÃO</v>
      </c>
    </row>
    <row r="456" spans="1:12" ht="73.5" customHeight="1" x14ac:dyDescent="0.25">
      <c r="A456" s="24">
        <v>9190</v>
      </c>
      <c r="B456" s="12" t="str">
        <f>VLOOKUP(A456,[2]Contratos!A:B,2,0)</f>
        <v>50900.001021/2021-18</v>
      </c>
      <c r="C456" s="13" t="str">
        <f>VLOOKUP(A456,[2]Contratos!A:C,3,0)</f>
        <v>Aquisição e instalação de aparelhos ar condicionados, com instalação, para atender as necessidades da Companhia Docas do Ceará – CDC (LOTES 02 e 04), nos termos do Edital do Pregão Eletrônico nº 01/2023 e seus anexos</v>
      </c>
      <c r="D456" s="13" t="str">
        <f>VLOOKUP(A456,[2]Contratos!A:E,5,0)</f>
        <v>Gelar Refrigeração Comercial</v>
      </c>
      <c r="E456" s="14" t="str">
        <f>VLOOKUP(A456,[2]Contratos!A:F,6,0)</f>
        <v>11.805.967/0001-67</v>
      </c>
      <c r="F456" s="15" t="str">
        <f>VLOOKUP(A456,[2]Contratos!A:G,7,0)</f>
        <v>19/2024</v>
      </c>
      <c r="G456" s="15">
        <f>VLOOKUP(A456,[2]Contratos!A:H,8,0)</f>
        <v>0</v>
      </c>
      <c r="H456" s="16">
        <f>VLOOKUP(A456,[2]Contratos!A:K,11,0)</f>
        <v>45400</v>
      </c>
      <c r="I456" s="17" t="str">
        <f>VLOOKUP(A456,[2]Contratos!A:L,12,0)</f>
        <v>Lei 13.303/2016
Pregão Eletrônico 
PE Nº 01/2023
Ata - 05/2023</v>
      </c>
      <c r="J456" s="16">
        <f>VLOOKUP(A456,[2]Contratos!A:M,13,0)</f>
        <v>45779</v>
      </c>
      <c r="K456" s="17">
        <f>VLOOKUP(A456,[2]Contratos!A:N,14,0)</f>
        <v>82082.100000000006</v>
      </c>
      <c r="L456" s="17" t="str">
        <f>VLOOKUP(A456,[2]Contratos!A:O,15,0)</f>
        <v>ENCERRADO</v>
      </c>
    </row>
    <row r="457" spans="1:12" ht="73.5" customHeight="1" x14ac:dyDescent="0.25">
      <c r="A457" s="24">
        <v>9200</v>
      </c>
      <c r="B457" s="12" t="str">
        <f>VLOOKUP(A457,[2]Contratos!A:B,2,0)</f>
        <v>50900.000355/2024-17</v>
      </c>
      <c r="C457" s="13" t="str">
        <f>VLOOKUP(A457,[2]Contratos!A:C,3,0)</f>
        <v>Contratação de entidade especializada para organizar, executar e supervisionar o Curso de Formação Profissional dos candidatos classificados para provimento de cargo de Guarda Portuário da Companhia Docas do Ceará.</v>
      </c>
      <c r="D457" s="13" t="str">
        <f>VLOOKUP(A457,[2]Contratos!A:E,5,0)</f>
        <v>Fundação Edson Queiroz</v>
      </c>
      <c r="E457" s="14" t="str">
        <f>VLOOKUP(A457,[2]Contratos!A:F,6,0)</f>
        <v>07.373.434/0001-86</v>
      </c>
      <c r="F457" s="15" t="str">
        <f>VLOOKUP(A457,[2]Contratos!A:G,7,0)</f>
        <v>20/2024</v>
      </c>
      <c r="G457" s="15">
        <f>VLOOKUP(A457,[2]Contratos!A:H,8,0)</f>
        <v>0</v>
      </c>
      <c r="H457" s="16">
        <f>VLOOKUP(A457,[2]Contratos!A:K,11,0)</f>
        <v>45394</v>
      </c>
      <c r="I457" s="17" t="str">
        <f>VLOOKUP(A457,[2]Contratos!A:L,12,0)</f>
        <v xml:space="preserve">Lei 13.303/2016
arT. 29, VII
 Dispensa de Licitação </v>
      </c>
      <c r="J457" s="16">
        <f>VLOOKUP(A457,[2]Contratos!A:M,13,0)</f>
        <v>45454</v>
      </c>
      <c r="K457" s="17">
        <f>VLOOKUP(A457,[2]Contratos!A:N,14,0)</f>
        <v>138525.29999999999</v>
      </c>
      <c r="L457" s="17" t="str">
        <f>VLOOKUP(A457,[2]Contratos!A:O,15,0)</f>
        <v>ENCERRADO</v>
      </c>
    </row>
    <row r="458" spans="1:12" ht="57.75" customHeight="1" x14ac:dyDescent="0.25">
      <c r="A458" s="24">
        <v>9210</v>
      </c>
      <c r="B458" s="12" t="str">
        <f>VLOOKUP(A458,[2]Contratos!A:B,2,0)</f>
        <v>50900.000376/2024-24</v>
      </c>
      <c r="C458" s="13" t="str">
        <f>VLOOKUP(A458,[2]Contratos!A:C,3,0)</f>
        <v>Contratação de consultoria para elaboração de Projeto Executivo, objetivando a contratação de energia no mercado livre, a partir de fonte(s) renovável(is)</v>
      </c>
      <c r="D458" s="13" t="str">
        <f>VLOOKUP(A458,[2]Contratos!A:E,5,0)</f>
        <v>Atta Energias Ltda</v>
      </c>
      <c r="E458" s="14" t="str">
        <f>VLOOKUP(A458,[2]Contratos!A:F,6,0)</f>
        <v>28.650.589/0001-92</v>
      </c>
      <c r="F458" s="15" t="str">
        <f>VLOOKUP(A458,[2]Contratos!A:G,7,0)</f>
        <v>21/2024</v>
      </c>
      <c r="G458" s="15">
        <f>VLOOKUP(A458,[2]Contratos!A:H,8,0)</f>
        <v>0</v>
      </c>
      <c r="H458" s="16">
        <f>VLOOKUP(A458,[2]Contratos!A:K,11,0)</f>
        <v>45415</v>
      </c>
      <c r="I458" s="17" t="str">
        <f>VLOOKUP(A458,[2]Contratos!A:L,12,0)</f>
        <v xml:space="preserve">Lei 13.303/2016
arT. 29, II
 Dispensa de Licitação </v>
      </c>
      <c r="J458" s="16">
        <f>VLOOKUP(A458,[2]Contratos!A:M,13,0)</f>
        <v>45574</v>
      </c>
      <c r="K458" s="17">
        <f>VLOOKUP(A458,[2]Contratos!A:N,14,0)</f>
        <v>32305.66</v>
      </c>
      <c r="L458" s="17" t="str">
        <f>VLOOKUP(A458,[2]Contratos!A:O,15,0)</f>
        <v>ENCERRADO</v>
      </c>
    </row>
    <row r="459" spans="1:12" ht="45" x14ac:dyDescent="0.25">
      <c r="A459" s="24">
        <v>9220</v>
      </c>
      <c r="B459" s="12" t="str">
        <f>VLOOKUP(A459,[2]Contratos!A:B,2,0)</f>
        <v>50900.001617/2023-71</v>
      </c>
      <c r="C459" s="13" t="str">
        <f>VLOOKUP(A459,[2]Contratos!A:C,3,0)</f>
        <v>Participação da CDC, como expositor, na Feira e Seminário do Agro Nordeste - PEC Nordeste 2024</v>
      </c>
      <c r="D459" s="13" t="str">
        <f>VLOOKUP(A459,[2]Contratos!A:E,5,0)</f>
        <v>PROMOEXPO PROMOÇÃO E MONTAGEM DE EVENTOS LTDA</v>
      </c>
      <c r="E459" s="14" t="str">
        <f>VLOOKUP(A459,[2]Contratos!A:F,6,0)</f>
        <v>07.137.874/0001-34</v>
      </c>
      <c r="F459" s="15" t="str">
        <f>VLOOKUP(A459,[2]Contratos!A:G,7,0)</f>
        <v>22/2024</v>
      </c>
      <c r="G459" s="15">
        <f>VLOOKUP(A459,[2]Contratos!A:H,8,0)</f>
        <v>0</v>
      </c>
      <c r="H459" s="16">
        <f>VLOOKUP(A459,[2]Contratos!A:K,11,0)</f>
        <v>45450</v>
      </c>
      <c r="I459" s="17" t="str">
        <f>VLOOKUP(A459,[2]Contratos!A:L,12,0)</f>
        <v xml:space="preserve">Lei 13.303/2016
art. 30
 Dispensa de Licitação  </v>
      </c>
      <c r="J459" s="16">
        <f>VLOOKUP(A459,[2]Contratos!A:M,13,0)</f>
        <v>45479</v>
      </c>
      <c r="K459" s="17">
        <f>VLOOKUP(A459,[2]Contratos!A:N,14,0)</f>
        <v>11950</v>
      </c>
      <c r="L459" s="17" t="str">
        <f>VLOOKUP(A459,[2]Contratos!A:O,15,0)</f>
        <v>ENCERRADO</v>
      </c>
    </row>
    <row r="460" spans="1:12" ht="45" x14ac:dyDescent="0.25">
      <c r="A460" s="24">
        <v>9230</v>
      </c>
      <c r="B460" s="12" t="str">
        <f>VLOOKUP(A460,[2]Contratos!A:B,2,0)</f>
        <v>50900.000333/2023-68</v>
      </c>
      <c r="C460" s="13" t="str">
        <f>VLOOKUP(A460,[2]Contratos!A:C,3,0)</f>
        <v>Contratação de auditoria ambiental externa do Sistema de Gestão Ambiental – SGA da Companhia Docas do Ceará</v>
      </c>
      <c r="D460" s="13" t="str">
        <f>VLOOKUP(A460,[2]Contratos!A:E,5,0)</f>
        <v>JJR Consultoria Ambiental Ltda</v>
      </c>
      <c r="E460" s="14" t="str">
        <f>VLOOKUP(A460,[2]Contratos!A:F,6,0)</f>
        <v>24.688.956/0001-96</v>
      </c>
      <c r="F460" s="15" t="str">
        <f>VLOOKUP(A460,[2]Contratos!A:G,7,0)</f>
        <v>23/2024</v>
      </c>
      <c r="G460" s="15">
        <f>VLOOKUP(A460,[2]Contratos!A:H,8,0)</f>
        <v>0</v>
      </c>
      <c r="H460" s="16">
        <f>VLOOKUP(A460,[2]Contratos!A:K,11,0)</f>
        <v>45461</v>
      </c>
      <c r="I460" s="17" t="str">
        <f>VLOOKUP(A460,[2]Contratos!A:L,12,0)</f>
        <v xml:space="preserve">Lei 13.303/2016
arT. 29, II
 Dispensa de Licitação </v>
      </c>
      <c r="J460" s="16">
        <f>VLOOKUP(A460,[2]Contratos!A:M,13,0)</f>
        <v>45531</v>
      </c>
      <c r="K460" s="17">
        <f>VLOOKUP(A460,[2]Contratos!A:N,14,0)</f>
        <v>15000</v>
      </c>
      <c r="L460" s="17" t="str">
        <f>VLOOKUP(A460,[2]Contratos!A:O,15,0)</f>
        <v>ENCERRADO</v>
      </c>
    </row>
    <row r="461" spans="1:12" ht="45" x14ac:dyDescent="0.25">
      <c r="A461" s="24">
        <v>9231</v>
      </c>
      <c r="B461" s="12" t="str">
        <f>VLOOKUP(A461,[2]Contratos!A:B,2,0)</f>
        <v>50900.000333/2023-68</v>
      </c>
      <c r="C461" s="13" t="str">
        <f>VLOOKUP(A461,[2]Contratos!A:C,3,0)</f>
        <v>Contratação de auditoria ambiental externa do Sistema de Gestão Ambiental – SGA da Companhia Docas do Ceará</v>
      </c>
      <c r="D461" s="13" t="str">
        <f>VLOOKUP(A461,[2]Contratos!A:E,5,0)</f>
        <v>JJR Consultoria Ambiental Ltda</v>
      </c>
      <c r="E461" s="14" t="str">
        <f>VLOOKUP(A461,[2]Contratos!A:F,6,0)</f>
        <v>24.688.956/0001-96</v>
      </c>
      <c r="F461" s="15" t="str">
        <f>VLOOKUP(A461,[2]Contratos!A:G,7,0)</f>
        <v>23/2024</v>
      </c>
      <c r="G461" s="15" t="str">
        <f>VLOOKUP(A461,[2]Contratos!A:H,8,0)</f>
        <v xml:space="preserve">1º ADITIVO DE CONTRATO 23/2024
</v>
      </c>
      <c r="H461" s="16">
        <f>VLOOKUP(A461,[2]Contratos!A:K,11,0)</f>
        <v>45558</v>
      </c>
      <c r="I461" s="17" t="str">
        <f>VLOOKUP(A461,[2]Contratos!A:L,12,0)</f>
        <v xml:space="preserve">Lei 13.303/2016
arT. 29, II
 Dispensa de Licitação </v>
      </c>
      <c r="J461" s="16">
        <f>VLOOKUP(A461,[2]Contratos!A:M,13,0)</f>
        <v>45600</v>
      </c>
      <c r="K461" s="17">
        <f>VLOOKUP(A461,[2]Contratos!A:N,14,0)</f>
        <v>15000</v>
      </c>
      <c r="L461" s="17" t="str">
        <f>VLOOKUP(A461,[2]Contratos!A:O,15,0)</f>
        <v>ENCERRADO</v>
      </c>
    </row>
    <row r="462" spans="1:12" ht="45" x14ac:dyDescent="0.25">
      <c r="A462" s="24">
        <v>9240</v>
      </c>
      <c r="B462" s="12" t="str">
        <f>VLOOKUP(A462,[2]Contratos!A:B,2,0)</f>
        <v>50900.000100/2024-46</v>
      </c>
      <c r="C462" s="13" t="str">
        <f>VLOOKUP(A462,[2]Contratos!A:C,3,0)</f>
        <v>Aquisição de botijão de gás liquefeito de petróleo de 13kg</v>
      </c>
      <c r="D462" s="13" t="str">
        <f>VLOOKUP(A462,[2]Contratos!A:E,5,0)</f>
        <v>FRANÇA PINTO &amp; CIA LTDA</v>
      </c>
      <c r="E462" s="14" t="str">
        <f>VLOOKUP(A462,[2]Contratos!A:F,6,0)</f>
        <v>15.589.293/0001-61</v>
      </c>
      <c r="F462" s="15" t="str">
        <f>VLOOKUP(A462,[2]Contratos!A:G,7,0)</f>
        <v>24/2024</v>
      </c>
      <c r="G462" s="15">
        <f>VLOOKUP(A462,[2]Contratos!A:H,8,0)</f>
        <v>0</v>
      </c>
      <c r="H462" s="16">
        <f>VLOOKUP(A462,[2]Contratos!A:K,11,0)</f>
        <v>45476</v>
      </c>
      <c r="I462" s="17" t="str">
        <f>VLOOKUP(A462,[2]Contratos!A:L,12,0)</f>
        <v xml:space="preserve">Lei 13.303/2016
arT. 29, II
 Dispensa de Licitação </v>
      </c>
      <c r="J462" s="16">
        <f>VLOOKUP(A462,[2]Contratos!A:M,13,0)</f>
        <v>45993</v>
      </c>
      <c r="K462" s="17">
        <f>VLOOKUP(A462,[2]Contratos!A:N,14,0)</f>
        <v>4200</v>
      </c>
      <c r="L462" s="17" t="str">
        <f>VLOOKUP(A462,[2]Contratos!A:O,15,0)</f>
        <v>ENCERRADO</v>
      </c>
    </row>
    <row r="463" spans="1:12" ht="45" x14ac:dyDescent="0.25">
      <c r="A463" s="24">
        <v>9241</v>
      </c>
      <c r="B463" s="12" t="str">
        <f>VLOOKUP(A463,[2]Contratos!A:B,2,0)</f>
        <v>50900.000100/2024-46</v>
      </c>
      <c r="C463" s="13" t="str">
        <f>VLOOKUP(A463,[2]Contratos!A:C,3,0)</f>
        <v>Aquisição de botijão de gás liquefeito de petróleo de 13kg</v>
      </c>
      <c r="D463" s="13" t="str">
        <f>VLOOKUP(A463,[2]Contratos!A:E,5,0)</f>
        <v>FRANÇA PINTO &amp; CIA LTDA</v>
      </c>
      <c r="E463" s="14" t="str">
        <f>VLOOKUP(A463,[2]Contratos!A:F,6,0)</f>
        <v>15.589.293/0001-61</v>
      </c>
      <c r="F463" s="15" t="str">
        <f>VLOOKUP(A463,[2]Contratos!A:G,7,0)</f>
        <v>24/2024</v>
      </c>
      <c r="G463" s="15" t="str">
        <f>VLOOKUP(A463,[2]Contratos!A:H,8,0)</f>
        <v xml:space="preserve">1º ADITIVO DE CONTRATO 23/2024
</v>
      </c>
      <c r="H463" s="16">
        <f>VLOOKUP(A463,[2]Contratos!A:K,11,0)</f>
        <v>45993</v>
      </c>
      <c r="I463" s="17" t="str">
        <f>VLOOKUP(A463,[2]Contratos!A:L,12,0)</f>
        <v xml:space="preserve">Lei 13.303/2016
arT. 29, II
 Dispensa de Licitação </v>
      </c>
      <c r="J463" s="16">
        <f>VLOOKUP(A463,[2]Contratos!A:M,13,0)</f>
        <v>46358</v>
      </c>
      <c r="K463" s="17">
        <f>VLOOKUP(A463,[2]Contratos!A:N,14,0)</f>
        <v>4200</v>
      </c>
      <c r="L463" s="17" t="str">
        <f>VLOOKUP(A463,[2]Contratos!A:O,15,0)</f>
        <v>EM EXECUÇÃO</v>
      </c>
    </row>
    <row r="464" spans="1:12" ht="45" x14ac:dyDescent="0.25">
      <c r="A464" s="24">
        <v>9250</v>
      </c>
      <c r="B464" s="12" t="str">
        <f>VLOOKUP(A464,[2]Contratos!A:B,2,0)</f>
        <v>50900.000516/2024-64</v>
      </c>
      <c r="C464" s="13" t="str">
        <f>VLOOKUP(A464,[2]Contratos!A:C,3,0)</f>
        <v>Contratação do "Programa de Desenvolvimento de Líderes (PDL)", nos conceitos de liderança com foco em Gestão Estratégica para Resultados</v>
      </c>
      <c r="D464" s="13" t="str">
        <f>VLOOKUP(A464,[2]Contratos!A:E,5,0)</f>
        <v>Instituto Euvaldo Lodi Núcleo do Ceará</v>
      </c>
      <c r="E464" s="14" t="str">
        <f>VLOOKUP(A464,[2]Contratos!A:F,6,0)</f>
        <v>07.084.577/0001-78</v>
      </c>
      <c r="F464" s="15" t="str">
        <f>VLOOKUP(A464,[2]Contratos!A:G,7,0)</f>
        <v>25/2024</v>
      </c>
      <c r="G464" s="15">
        <f>VLOOKUP(A464,[2]Contratos!A:H,8,0)</f>
        <v>0</v>
      </c>
      <c r="H464" s="16">
        <f>VLOOKUP(A464,[2]Contratos!A:K,11,0)</f>
        <v>45462</v>
      </c>
      <c r="I464" s="17" t="str">
        <f>VLOOKUP(A464,[2]Contratos!A:L,12,0)</f>
        <v xml:space="preserve">Lei 13.303/2016
art. 30
 Dispensa de Licitação  </v>
      </c>
      <c r="J464" s="16">
        <f>VLOOKUP(A464,[2]Contratos!A:M,13,0)</f>
        <v>45468</v>
      </c>
      <c r="K464" s="17">
        <f>VLOOKUP(A464,[2]Contratos!A:N,14,0)</f>
        <v>58300</v>
      </c>
      <c r="L464" s="17" t="str">
        <f>VLOOKUP(A464,[2]Contratos!A:O,15,0)</f>
        <v>ENCERRADO</v>
      </c>
    </row>
    <row r="465" spans="1:12" ht="105" x14ac:dyDescent="0.25">
      <c r="A465" s="24">
        <v>9260</v>
      </c>
      <c r="B465" s="12" t="str">
        <f>VLOOKUP(A465,[2]Contratos!A:B,2,0)</f>
        <v>50900.000455/2024-35</v>
      </c>
      <c r="C465" s="13" t="str">
        <f>VLOOKUP(A465,[2]Contratos!A:C,3,0)</f>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v>
      </c>
      <c r="D465" s="13" t="str">
        <f>VLOOKUP(A465,[2]Contratos!A:E,5,0)</f>
        <v>Multicloud Digital LTDA</v>
      </c>
      <c r="E465" s="14" t="str">
        <f>VLOOKUP(A465,[2]Contratos!A:F,6,0)</f>
        <v>38.410.286/0001-56</v>
      </c>
      <c r="F465" s="15" t="str">
        <f>VLOOKUP(A465,[2]Contratos!A:G,7,0)</f>
        <v>26/2024</v>
      </c>
      <c r="G465" s="15">
        <f>VLOOKUP(A465,[2]Contratos!A:H,8,0)</f>
        <v>0</v>
      </c>
      <c r="H465" s="16">
        <f>VLOOKUP(A465,[2]Contratos!A:K,11,0)</f>
        <v>45453</v>
      </c>
      <c r="I465" s="17" t="str">
        <f>VLOOKUP(A465,[2]Contratos!A:L,12,0)</f>
        <v xml:space="preserve">Lei 13.303/2016
arT. 29, XV
 Dispensa de Licitação </v>
      </c>
      <c r="J465" s="16">
        <f>VLOOKUP(A465,[2]Contratos!A:M,13,0)</f>
        <v>45636</v>
      </c>
      <c r="K465" s="17">
        <f>VLOOKUP(A465,[2]Contratos!A:N,14,0)</f>
        <v>717503.78</v>
      </c>
      <c r="L465" s="17" t="str">
        <f>VLOOKUP(A465,[2]Contratos!A:O,15,0)</f>
        <v>ENCERRADO</v>
      </c>
    </row>
    <row r="466" spans="1:12" ht="51.75" customHeight="1" x14ac:dyDescent="0.25">
      <c r="A466" s="24">
        <v>9270</v>
      </c>
      <c r="B466" s="12" t="str">
        <f>VLOOKUP(A466,[2]Contratos!A:B,2,0)</f>
        <v>50900.000664/2024-89</v>
      </c>
      <c r="C466" s="13" t="str">
        <f>VLOOKUP(A466,[2]Contratos!A:C,3,0)</f>
        <v>Aquisição de Smart TV QLED, 98’’ Google TV Ultra HD 4k Comando de voz 120Hz HDR10 com suporte, para a Companhia Docas do Ceará</v>
      </c>
      <c r="D466" s="13" t="str">
        <f>VLOOKUP(A466,[2]Contratos!A:E,5,0)</f>
        <v>R.G.J. LIMA</v>
      </c>
      <c r="E466" s="14" t="str">
        <f>VLOOKUP(A466,[2]Contratos!A:F,6,0)</f>
        <v>41.345.916/0001-60</v>
      </c>
      <c r="F466" s="15" t="str">
        <f>VLOOKUP(A466,[2]Contratos!A:G,7,0)</f>
        <v>27/2024</v>
      </c>
      <c r="G466" s="15">
        <f>VLOOKUP(A466,[2]Contratos!A:H,8,0)</f>
        <v>0</v>
      </c>
      <c r="H466" s="16">
        <f>VLOOKUP(A466,[2]Contratos!A:K,11,0)</f>
        <v>45454</v>
      </c>
      <c r="I466" s="17" t="str">
        <f>VLOOKUP(A466,[2]Contratos!A:L,12,0)</f>
        <v xml:space="preserve">Lei 13.303/2016
arT. 29, II
 Dispensa de Licitação </v>
      </c>
      <c r="J466" s="16">
        <f>VLOOKUP(A466,[2]Contratos!A:M,13,0)</f>
        <v>45502</v>
      </c>
      <c r="K466" s="17">
        <f>VLOOKUP(A466,[2]Contratos!A:N,14,0)</f>
        <v>32900.800000000003</v>
      </c>
      <c r="L466" s="17" t="str">
        <f>VLOOKUP(A466,[2]Contratos!A:O,15,0)</f>
        <v>ENCERRADO</v>
      </c>
    </row>
    <row r="467" spans="1:12" ht="60" x14ac:dyDescent="0.25">
      <c r="A467" s="24">
        <v>9280</v>
      </c>
      <c r="B467" s="12" t="str">
        <f>VLOOKUP(A467,[2]Contratos!A:B,2,0)</f>
        <v>50900.000111/2024-26</v>
      </c>
      <c r="C467" s="13" t="str">
        <f>VLOOKUP(A467,[2]Contratos!A:C,3,0)</f>
        <v>Prestação do serviço contínuo de desenvolvimento de atividades conjuntas para operacionalização de estágios dos cursos de educação superior, de ensino médio, de educação profissional de nível médio da Companhia Docas do Ceará.</v>
      </c>
      <c r="D467" s="13" t="str">
        <f>VLOOKUP(A467,[2]Contratos!A:E,5,0)</f>
        <v>Centro de Integração Empresa Escola - CIEE.</v>
      </c>
      <c r="E467" s="14" t="str">
        <f>VLOOKUP(A467,[2]Contratos!A:F,6,0)</f>
        <v>61.600.839/0001-55</v>
      </c>
      <c r="F467" s="15" t="str">
        <f>VLOOKUP(A467,[2]Contratos!A:G,7,0)</f>
        <v>28/2024</v>
      </c>
      <c r="G467" s="15">
        <f>VLOOKUP(A467,[2]Contratos!A:H,8,0)</f>
        <v>0</v>
      </c>
      <c r="H467" s="16">
        <f>VLOOKUP(A467,[2]Contratos!A:K,11,0)</f>
        <v>45470</v>
      </c>
      <c r="I467" s="17" t="str">
        <f>VLOOKUP(A467,[2]Contratos!A:L,12,0)</f>
        <v xml:space="preserve">Lei 13.303/2016
arT. 29, VII
 Dispensa de Licitação </v>
      </c>
      <c r="J467" s="16">
        <f>VLOOKUP(A467,[2]Contratos!A:M,13,0)</f>
        <v>45835</v>
      </c>
      <c r="K467" s="17">
        <f>VLOOKUP(A467,[2]Contratos!A:N,14,0)</f>
        <v>13356</v>
      </c>
      <c r="L467" s="17" t="str">
        <f>VLOOKUP(A467,[2]Contratos!A:O,15,0)</f>
        <v>ENCERRADO</v>
      </c>
    </row>
    <row r="468" spans="1:12" ht="60" x14ac:dyDescent="0.25">
      <c r="A468" s="24">
        <v>9281</v>
      </c>
      <c r="B468" s="12" t="str">
        <f>VLOOKUP(A468,[2]Contratos!A:B,2,0)</f>
        <v>50900.000111/2024-26</v>
      </c>
      <c r="C468" s="13" t="str">
        <f>VLOOKUP(A468,[2]Contratos!A:C,3,0)</f>
        <v>Prestação do serviço contínuo de desenvolvimento de atividades conjuntas para operacionalização de estágios dos cursos de educação superior, de ensino médio, de educação profissional de nível médio da Companhia Docas do Ceará.</v>
      </c>
      <c r="D468" s="13" t="str">
        <f>VLOOKUP(A468,[2]Contratos!A:E,5,0)</f>
        <v>Centro de Integração Empresa Escola - CIEE.</v>
      </c>
      <c r="E468" s="14" t="str">
        <f>VLOOKUP(A468,[2]Contratos!A:F,6,0)</f>
        <v>61.600.839/0001-55</v>
      </c>
      <c r="F468" s="15" t="str">
        <f>VLOOKUP(A468,[2]Contratos!A:G,7,0)</f>
        <v>28/2024</v>
      </c>
      <c r="G468" s="15" t="str">
        <f>VLOOKUP(A468,[2]Contratos!A:H,8,0)</f>
        <v xml:space="preserve">1º ADITIVO DE CONTRATO 28/2024
</v>
      </c>
      <c r="H468" s="16">
        <f>VLOOKUP(A468,[2]Contratos!A:K,11,0)</f>
        <v>45621</v>
      </c>
      <c r="I468" s="17" t="str">
        <f>VLOOKUP(A468,[2]Contratos!A:L,12,0)</f>
        <v xml:space="preserve">Lei 13.303/2016
arT. 29, VII
 Dispensa de Licitação </v>
      </c>
      <c r="J468" s="16">
        <f>VLOOKUP(A468,[2]Contratos!A:M,13,0)</f>
        <v>45835</v>
      </c>
      <c r="K468" s="17">
        <f>VLOOKUP(A468,[2]Contratos!A:N,14,0)</f>
        <v>13356</v>
      </c>
      <c r="L468" s="17" t="str">
        <f>VLOOKUP(A468,[2]Contratos!A:O,15,0)</f>
        <v>ENCERRADO</v>
      </c>
    </row>
    <row r="469" spans="1:12" ht="75" x14ac:dyDescent="0.25">
      <c r="A469" s="24">
        <v>9290</v>
      </c>
      <c r="B469" s="12" t="str">
        <f>VLOOKUP(A469,[2]Contratos!A:B,2,0)</f>
        <v>50900.000825/2024-34</v>
      </c>
      <c r="C469" s="13" t="str">
        <f>VLOOKUP(A469,[2]Contratos!A:C,3,0)</f>
        <v>contratação da participação da CDC no evento Brasil Export 2024, contemplando o Fórum Regional Nordeste Export, realizado nos dias 20 e 21 de junho de 2024, em Fortaleza/CE, com o oferecimento do jantar de abertura do Nordeste Export, e o Fórum Nacional e 5° ENAPH, nos dias 08 a 10 de outubro de 2024, em Brasília/DF</v>
      </c>
      <c r="D469" s="13" t="str">
        <f>VLOOKUP(A469,[2]Contratos!A:E,5,0)</f>
        <v>CENTRO DE ESTUDOS EM LOGÍSTICA, TRANSPORTES E COMÉRCIO EXTERIOR DO BRASIL EXPORT - C.E.B.E LTDA</v>
      </c>
      <c r="E469" s="14" t="str">
        <f>VLOOKUP(A469,[2]Contratos!A:F,6,0)</f>
        <v>40.435.738/0001-04</v>
      </c>
      <c r="F469" s="15" t="str">
        <f>VLOOKUP(A469,[2]Contratos!A:G,7,0)</f>
        <v>29/2024</v>
      </c>
      <c r="G469" s="15">
        <f>VLOOKUP(A469,[2]Contratos!A:H,8,0)</f>
        <v>0</v>
      </c>
      <c r="H469" s="16">
        <f>VLOOKUP(A469,[2]Contratos!A:K,11,0)</f>
        <v>45462</v>
      </c>
      <c r="I469" s="17" t="str">
        <f>VLOOKUP(A469,[2]Contratos!A:L,12,0)</f>
        <v xml:space="preserve">Lei 13.303/2016
arT. 30, Dispensa de Licitação </v>
      </c>
      <c r="J469" s="16">
        <f>VLOOKUP(A469,[2]Contratos!A:M,13,0)</f>
        <v>45643</v>
      </c>
      <c r="K469" s="17">
        <f>VLOOKUP(A469,[2]Contratos!A:N,14,0)</f>
        <v>157337.32999999999</v>
      </c>
      <c r="L469" s="17" t="str">
        <f>VLOOKUP(A469,[2]Contratos!A:O,15,0)</f>
        <v>ENCERRADO</v>
      </c>
    </row>
    <row r="470" spans="1:12" ht="45" x14ac:dyDescent="0.25">
      <c r="A470" s="24">
        <v>9300</v>
      </c>
      <c r="B470" s="12" t="str">
        <f>VLOOKUP(A470,[2]Contratos!A:B,2,0)</f>
        <v>50900.000703/2024-48</v>
      </c>
      <c r="C470" s="13" t="str">
        <f>VLOOKUP(A470,[2]Contratos!A:C,3,0)</f>
        <v>prestação de serviços de elaboração do projeto de recuperação da estrutura de concreto do Píer Petroleiro do Porto de Fortaleza, para a Companhia Docas do Cear</v>
      </c>
      <c r="D470" s="13" t="str">
        <f>VLOOKUP(A470,[2]Contratos!A:E,5,0)</f>
        <v>HUGO A. MOTA CONSULTORIA E ENGENHARIA DE PROJETOS S/S</v>
      </c>
      <c r="E470" s="14" t="str">
        <f>VLOOKUP(A470,[2]Contratos!A:F,6,0)</f>
        <v>07.971.799/0001-02</v>
      </c>
      <c r="F470" s="15" t="str">
        <f>VLOOKUP(A470,[2]Contratos!A:G,7,0)</f>
        <v>30/2024</v>
      </c>
      <c r="G470" s="15">
        <f>VLOOKUP(A470,[2]Contratos!A:H,8,0)</f>
        <v>0</v>
      </c>
      <c r="H470" s="16">
        <f>VLOOKUP(A470,[2]Contratos!A:K,11,0)</f>
        <v>45469</v>
      </c>
      <c r="I470" s="17" t="str">
        <f>VLOOKUP(A470,[2]Contratos!A:L,12,0)</f>
        <v xml:space="preserve">Lei 13.303/2016
arT. 30, Dispensa de Licitação </v>
      </c>
      <c r="J470" s="16">
        <f>VLOOKUP(A470,[2]Contratos!A:M,13,0)</f>
        <v>45657</v>
      </c>
      <c r="K470" s="17">
        <f>VLOOKUP(A470,[2]Contratos!A:N,14,0)</f>
        <v>170000</v>
      </c>
      <c r="L470" s="17" t="str">
        <f>VLOOKUP(A470,[2]Contratos!A:O,15,0)</f>
        <v>ENCERRADO</v>
      </c>
    </row>
    <row r="471" spans="1:12" ht="45" x14ac:dyDescent="0.25">
      <c r="A471" s="24">
        <v>9310</v>
      </c>
      <c r="B471" s="12" t="str">
        <f>VLOOKUP(A471,[2]Contratos!A:B,2,0)</f>
        <v>50900.000774/2024-41</v>
      </c>
      <c r="C471" s="13" t="str">
        <f>VLOOKUP(A471,[2]Contratos!A:C,3,0)</f>
        <v>contratação de serviços de elaboração de projetos para requalificação do acesso ao terminal marítimo de passageiros</v>
      </c>
      <c r="D471" s="13" t="str">
        <f>VLOOKUP(A471,[2]Contratos!A:E,5,0)</f>
        <v>COMOL – Construções e Consultoria Moreira Lima LTDA</v>
      </c>
      <c r="E471" s="14" t="str">
        <f>VLOOKUP(A471,[2]Contratos!A:F,6,0)</f>
        <v>15.589.293/000-61</v>
      </c>
      <c r="F471" s="15" t="str">
        <f>VLOOKUP(A471,[2]Contratos!A:G,7,0)</f>
        <v>31/2024</v>
      </c>
      <c r="G471" s="15">
        <f>VLOOKUP(A471,[2]Contratos!A:H,8,0)</f>
        <v>0</v>
      </c>
      <c r="H471" s="16">
        <f>VLOOKUP(A471,[2]Contratos!A:K,11,0)</f>
        <v>45476</v>
      </c>
      <c r="I471" s="17" t="str">
        <f>VLOOKUP(A471,[2]Contratos!A:L,12,0)</f>
        <v xml:space="preserve">Lei 13.303/2016
arT. 29, I
 Dispensa de Licitação </v>
      </c>
      <c r="J471" s="16">
        <f>VLOOKUP(A471,[2]Contratos!A:M,13,0)</f>
        <v>45635</v>
      </c>
      <c r="K471" s="17">
        <f>VLOOKUP(A471,[2]Contratos!A:N,14,0)</f>
        <v>45000</v>
      </c>
      <c r="L471" s="17" t="str">
        <f>VLOOKUP(A471,[2]Contratos!A:O,15,0)</f>
        <v>ENCERRADO</v>
      </c>
    </row>
    <row r="472" spans="1:12" ht="45" x14ac:dyDescent="0.25">
      <c r="A472" s="24">
        <v>9320</v>
      </c>
      <c r="B472" s="12" t="str">
        <f>VLOOKUP(A472,[2]Contratos!A:B,2,0)</f>
        <v>50900.000775/2024-95</v>
      </c>
      <c r="C472" s="13" t="str">
        <f>VLOOKUP(A472,[2]Contratos!A:C,3,0)</f>
        <v>Contratação do serviço de elaboração do Plano de Descarbonização da Companhia Docas do Ceará</v>
      </c>
      <c r="D472" s="13" t="str">
        <f>VLOOKUP(A472,[2]Contratos!A:E,5,0)</f>
        <v>Fundación De La Comunidad Valenciana Para La Investigación, Promoción Y Estudios Comerciales De Valenciaport</v>
      </c>
      <c r="E472" s="14" t="str">
        <f>VLOOKUP(A472,[2]Contratos!A:F,6,0)</f>
        <v>G97360325</v>
      </c>
      <c r="F472" s="15" t="str">
        <f>VLOOKUP(A472,[2]Contratos!A:G,7,0)</f>
        <v xml:space="preserve"> 
032/2024</v>
      </c>
      <c r="G472" s="15">
        <f>VLOOKUP(A472,[2]Contratos!A:H,8,0)</f>
        <v>0</v>
      </c>
      <c r="H472" s="16">
        <f>VLOOKUP(A472,[2]Contratos!A:K,11,0)</f>
        <v>45504</v>
      </c>
      <c r="I472" s="17" t="str">
        <f>VLOOKUP(A472,[2]Contratos!A:L,12,0)</f>
        <v xml:space="preserve">Lei 13.303/2016
arT. 30, II Dispensa de Licitação </v>
      </c>
      <c r="J472" s="16">
        <f>VLOOKUP(A472,[2]Contratos!A:M,13,0)</f>
        <v>46086</v>
      </c>
      <c r="K472" s="17">
        <f>VLOOKUP(A472,[2]Contratos!A:N,14,0)</f>
        <v>1604268.02</v>
      </c>
      <c r="L472" s="17" t="str">
        <f>VLOOKUP(A472,[2]Contratos!A:O,15,0)</f>
        <v>ENCERRADO</v>
      </c>
    </row>
    <row r="473" spans="1:12" ht="45" x14ac:dyDescent="0.25">
      <c r="A473" s="24">
        <v>9321</v>
      </c>
      <c r="B473" s="12" t="str">
        <f>VLOOKUP(A473,[2]Contratos!A:B,2,0)</f>
        <v>50900.000775/2024-95</v>
      </c>
      <c r="C473" s="13" t="str">
        <f>VLOOKUP(A473,[2]Contratos!A:C,3,0)</f>
        <v>Contratação do serviço de elaboração do Plano de Descarbonização da Companhia Docas do Ceará</v>
      </c>
      <c r="D473" s="13" t="str">
        <f>VLOOKUP(A473,[2]Contratos!A:E,5,0)</f>
        <v>Fundación De La Comunidad Valenciana Para La Investigación, Promoción Y Estudios Comerciales De Valenciaport</v>
      </c>
      <c r="E473" s="14" t="str">
        <f>VLOOKUP(A473,[2]Contratos!A:F,6,0)</f>
        <v>G97360325</v>
      </c>
      <c r="F473" s="15" t="str">
        <f>VLOOKUP(A473,[2]Contratos!A:G,7,0)</f>
        <v xml:space="preserve"> 
032/2024</v>
      </c>
      <c r="G473" s="15" t="str">
        <f>VLOOKUP(A473,[2]Contratos!A:H,8,0)</f>
        <v xml:space="preserve">1º ADITIVO DE CONTRATO 32/2024
</v>
      </c>
      <c r="H473" s="16">
        <f>VLOOKUP(A473,[2]Contratos!A:K,11,0)</f>
        <v>45959</v>
      </c>
      <c r="I473" s="17" t="str">
        <f>VLOOKUP(A473,[2]Contratos!A:L,12,0)</f>
        <v xml:space="preserve">Lei 13.303/2016
arT. 30, II Dispensa de Licitação </v>
      </c>
      <c r="J473" s="16">
        <f>VLOOKUP(A473,[2]Contratos!A:M,13,0)</f>
        <v>46086</v>
      </c>
      <c r="K473" s="17">
        <f>VLOOKUP(A473,[2]Contratos!A:N,14,0)</f>
        <v>1604268.02</v>
      </c>
      <c r="L473" s="17" t="str">
        <f>VLOOKUP(A473,[2]Contratos!A:O,15,0)</f>
        <v>ENCERRADO</v>
      </c>
    </row>
    <row r="474" spans="1:12" ht="60" x14ac:dyDescent="0.25">
      <c r="A474" s="24">
        <v>9330</v>
      </c>
      <c r="B474" s="12" t="str">
        <f>VLOOKUP(A474,[2]Contratos!A:B,2,0)</f>
        <v>50900.001245/2024-64</v>
      </c>
      <c r="C474" s="13" t="str">
        <f>VLOOKUP(A474,[2]Contratos!A:C,3,0)</f>
        <v>Contratação direta, através de dispensa de licitação, em caráter emergencial, do serviço de administração, gerenciamento, emissão e fornecimento de vale alimentação/refeição, destinados aos empregados da Companhia Docas do Ceará</v>
      </c>
      <c r="D474" s="13" t="str">
        <f>VLOOKUP(A474,[2]Contratos!A:E,5,0)</f>
        <v>Pluxee Benefícios Brasil S.A</v>
      </c>
      <c r="E474" s="14" t="str">
        <f>VLOOKUP(A474,[2]Contratos!A:F,6,0)</f>
        <v>69.034.668/0001-56</v>
      </c>
      <c r="F474" s="15" t="str">
        <f>VLOOKUP(A474,[2]Contratos!A:G,7,0)</f>
        <v xml:space="preserve"> 
033/2024</v>
      </c>
      <c r="G474" s="15">
        <f>VLOOKUP(A474,[2]Contratos!A:H,8,0)</f>
        <v>0</v>
      </c>
      <c r="H474" s="16">
        <f>VLOOKUP(A474,[2]Contratos!A:K,11,0)</f>
        <v>45540</v>
      </c>
      <c r="I474" s="17" t="str">
        <f>VLOOKUP(A474,[2]Contratos!A:L,12,0)</f>
        <v xml:space="preserve">Lei 13.303/2016
arT. 29, XV
 Dispensa de Licitação </v>
      </c>
      <c r="J474" s="16">
        <f>VLOOKUP(A474,[2]Contratos!A:M,13,0)</f>
        <v>45355</v>
      </c>
      <c r="K474" s="17">
        <f>VLOOKUP(A474,[2]Contratos!A:N,14,0)</f>
        <v>1158557.1599999999</v>
      </c>
      <c r="L474" s="17" t="str">
        <f>VLOOKUP(A474,[2]Contratos!A:O,15,0)</f>
        <v>ENCERRADO</v>
      </c>
    </row>
    <row r="475" spans="1:12" ht="45" x14ac:dyDescent="0.25">
      <c r="A475" s="24">
        <v>9340</v>
      </c>
      <c r="B475" s="12" t="str">
        <f>VLOOKUP(A475,[2]Contratos!A:B,2,0)</f>
        <v>50900.000848/2021-04</v>
      </c>
      <c r="C475" s="13" t="str">
        <f>VLOOKUP(A475,[2]Contratos!A:C,3,0)</f>
        <v> Aquisição de armamento para a Guarda Portuária da Companhia Docas do Ceará - CDC</v>
      </c>
      <c r="D475" s="13" t="str">
        <f>VLOOKUP(A475,[2]Contratos!A:E,5,0)</f>
        <v>Kalesi Comércio de Equipamentos EIRELI - ME</v>
      </c>
      <c r="E475" s="14" t="str">
        <f>VLOOKUP(A475,[2]Contratos!A:F,6,0)</f>
        <v>21.690.964/0001-89</v>
      </c>
      <c r="F475" s="15" t="str">
        <f>VLOOKUP(A475,[2]Contratos!A:G,7,0)</f>
        <v>034/2024</v>
      </c>
      <c r="G475" s="15">
        <f>VLOOKUP(A475,[2]Contratos!A:H,8,0)</f>
        <v>0</v>
      </c>
      <c r="H475" s="16">
        <f>VLOOKUP(A475,[2]Contratos!A:K,11,0)</f>
        <v>45545</v>
      </c>
      <c r="I475" s="17" t="str">
        <f>VLOOKUP(A475,[2]Contratos!A:L,12,0)</f>
        <v>Lei 13.303/2016
Pregão Eletrônico 
PE Nº 90002/2024</v>
      </c>
      <c r="J475" s="16">
        <f>VLOOKUP(A475,[2]Contratos!A:M,13,0)</f>
        <v>45822</v>
      </c>
      <c r="K475" s="17">
        <f>VLOOKUP(A475,[2]Contratos!A:N,14,0)</f>
        <v>298468.53000000003</v>
      </c>
      <c r="L475" s="17" t="str">
        <f>VLOOKUP(A475,[2]Contratos!A:O,15,0)</f>
        <v>ENCERRADO</v>
      </c>
    </row>
    <row r="476" spans="1:12" ht="45" x14ac:dyDescent="0.25">
      <c r="A476" s="24">
        <v>9350</v>
      </c>
      <c r="B476" s="12" t="str">
        <f>VLOOKUP(A476,[2]Contratos!A:B,2,0)</f>
        <v>50900.000928/2023-13</v>
      </c>
      <c r="C476" s="13" t="str">
        <f>VLOOKUP(A476,[2]Contratos!A:C,3,0)</f>
        <v>Contratação do serviço de adequação da câmara frigorífica da Companhia Docas do Ceará, incluindo reforma de piso, instalação e fornecimento dos materiais necessários (Lotes 1, 4 e 5)</v>
      </c>
      <c r="D476" s="13" t="str">
        <f>VLOOKUP(A476,[2]Contratos!A:E,5,0)</f>
        <v>Engepar Comércio e Instalação de Equipamentos LTDA.</v>
      </c>
      <c r="E476" s="14" t="str">
        <f>VLOOKUP(A476,[2]Contratos!A:F,6,0)</f>
        <v>17.134.673/0001-37</v>
      </c>
      <c r="F476" s="15" t="str">
        <f>VLOOKUP(A476,[2]Contratos!A:G,7,0)</f>
        <v>035/2024</v>
      </c>
      <c r="G476" s="15">
        <f>VLOOKUP(A476,[2]Contratos!A:H,8,0)</f>
        <v>0</v>
      </c>
      <c r="H476" s="16">
        <f>VLOOKUP(A476,[2]Contratos!A:K,11,0)</f>
        <v>45551</v>
      </c>
      <c r="I476" s="17" t="str">
        <f>VLOOKUP(A476,[2]Contratos!A:L,12,0)</f>
        <v>Lei 13.303/2016
Licitalçao CDC - 01/2024</v>
      </c>
      <c r="J476" s="16">
        <f>VLOOKUP(A476,[2]Contratos!A:M,13,0)</f>
        <v>45504</v>
      </c>
      <c r="K476" s="17">
        <f>VLOOKUP(A476,[2]Contratos!A:N,14,0)</f>
        <v>573506</v>
      </c>
      <c r="L476" s="17" t="str">
        <f>VLOOKUP(A476,[2]Contratos!A:O,15,0)</f>
        <v>ENCERRADO</v>
      </c>
    </row>
    <row r="477" spans="1:12" ht="45" x14ac:dyDescent="0.25">
      <c r="A477" s="24">
        <v>9360</v>
      </c>
      <c r="B477" s="12" t="str">
        <f>VLOOKUP(A477,[2]Contratos!A:B,2,0)</f>
        <v>50900.000928/2023-13</v>
      </c>
      <c r="C477" s="13" t="str">
        <f>VLOOKUP(A477,[2]Contratos!A:C,3,0)</f>
        <v>Contratação do serviço de adequação da câmara frigorífica da Companhia Docas do Ceará, incluindo reforma de piso, instalação e fornecimento dos materiais necessários (Lotes 2 e 3).</v>
      </c>
      <c r="D477" s="13" t="str">
        <f>VLOOKUP(A477,[2]Contratos!A:E,5,0)</f>
        <v>BLC Indústria e Comércio de Peças para Refrigeração Eireli.</v>
      </c>
      <c r="E477" s="14" t="str">
        <f>VLOOKUP(A477,[2]Contratos!A:F,6,0)</f>
        <v>15.012.264/0001-32</v>
      </c>
      <c r="F477" s="15" t="str">
        <f>VLOOKUP(A477,[2]Contratos!A:G,7,0)</f>
        <v>036/2024</v>
      </c>
      <c r="G477" s="15">
        <f>VLOOKUP(A477,[2]Contratos!A:H,8,0)</f>
        <v>0</v>
      </c>
      <c r="H477" s="16">
        <f>VLOOKUP(A477,[2]Contratos!A:K,11,0)</f>
        <v>45586</v>
      </c>
      <c r="I477" s="17" t="str">
        <f>VLOOKUP(A477,[2]Contratos!A:L,12,0)</f>
        <v>Lei 13.303/2016
Licitalçao CDC - 01/2024</v>
      </c>
      <c r="J477" s="16">
        <f>VLOOKUP(A477,[2]Contratos!A:M,13,0)</f>
        <v>45901</v>
      </c>
      <c r="K477" s="17">
        <f>VLOOKUP(A477,[2]Contratos!A:N,14,0)</f>
        <v>246997.9</v>
      </c>
      <c r="L477" s="17" t="str">
        <f>VLOOKUP(A477,[2]Contratos!A:O,15,0)</f>
        <v>ENCERRADO</v>
      </c>
    </row>
    <row r="478" spans="1:12" ht="45" x14ac:dyDescent="0.25">
      <c r="A478" s="24">
        <v>9370</v>
      </c>
      <c r="B478" s="12" t="str">
        <f>VLOOKUP(A478,[2]Contratos!A:B,2,0)</f>
        <v>50900.000735/2024-43</v>
      </c>
      <c r="C478" s="13" t="str">
        <f>VLOOKUP(A478,[2]Contratos!A:C,3,0)</f>
        <v>Contratação de serviços de elaboração do projeto de recuperação da estrutura do berço 105 do Porto de Fortaleza</v>
      </c>
      <c r="D478" s="13" t="str">
        <f>VLOOKUP(A478,[2]Contratos!A:E,5,0)</f>
        <v>Hugo A. Mota Consultoria e Engenharia de Projetos S/S</v>
      </c>
      <c r="E478" s="14" t="str">
        <f>VLOOKUP(A478,[2]Contratos!A:F,6,0)</f>
        <v>07.971.799/0001-02</v>
      </c>
      <c r="F478" s="15" t="str">
        <f>VLOOKUP(A478,[2]Contratos!A:G,7,0)</f>
        <v>037/2024</v>
      </c>
      <c r="G478" s="15">
        <f>VLOOKUP(A478,[2]Contratos!A:H,8,0)</f>
        <v>0</v>
      </c>
      <c r="H478" s="16">
        <f>VLOOKUP(A478,[2]Contratos!A:K,11,0)</f>
        <v>45558</v>
      </c>
      <c r="I478" s="17" t="str">
        <f>VLOOKUP(A478,[2]Contratos!A:L,12,0)</f>
        <v xml:space="preserve">Lei 13.303/2016
arT. 29, I
 Dispensa de Licitação </v>
      </c>
      <c r="J478" s="16">
        <f>VLOOKUP(A478,[2]Contratos!A:M,13,0)</f>
        <v>45757</v>
      </c>
      <c r="K478" s="17">
        <f>VLOOKUP(A478,[2]Contratos!A:N,14,0)</f>
        <v>22000</v>
      </c>
      <c r="L478" s="17" t="str">
        <f>VLOOKUP(A478,[2]Contratos!A:O,15,0)</f>
        <v>ENCERRADO</v>
      </c>
    </row>
    <row r="479" spans="1:12" ht="45" x14ac:dyDescent="0.25">
      <c r="A479" s="24">
        <v>9380</v>
      </c>
      <c r="B479" s="12" t="str">
        <f>VLOOKUP(A479,[2]Contratos!A:B,2,0)</f>
        <v>50900.000770/2024-62</v>
      </c>
      <c r="C479" s="13" t="str">
        <f>VLOOKUP(A479,[2]Contratos!A:C,3,0)</f>
        <v>Contratação de Consultoria para Atualização do Plano de Desenvolvimento e Zoneamento (PDZ) do Porto de Fortaleza</v>
      </c>
      <c r="D479" s="13" t="str">
        <f>VLOOKUP(A479,[2]Contratos!A:E,5,0)</f>
        <v>Informatizando Comércio e Serviços de Informática LTDA.</v>
      </c>
      <c r="E479" s="14" t="str">
        <f>VLOOKUP(A479,[2]Contratos!A:F,6,0)</f>
        <v>64.823.123/0001-05</v>
      </c>
      <c r="F479" s="15" t="str">
        <f>VLOOKUP(A479,[2]Contratos!A:G,7,0)</f>
        <v>038/2024</v>
      </c>
      <c r="G479" s="15">
        <f>VLOOKUP(A479,[2]Contratos!A:H,8,0)</f>
        <v>0</v>
      </c>
      <c r="H479" s="16">
        <f>VLOOKUP(A479,[2]Contratos!A:K,11,0)</f>
        <v>45553</v>
      </c>
      <c r="I479" s="17" t="str">
        <f>VLOOKUP(A479,[2]Contratos!A:L,12,0)</f>
        <v xml:space="preserve">Lei 13.303/2016
arT. 29, II
 Dispensa de Licitação </v>
      </c>
      <c r="J479" s="16">
        <f>VLOOKUP(A479,[2]Contratos!A:M,13,0)</f>
        <v>45920</v>
      </c>
      <c r="K479" s="17">
        <f>VLOOKUP(A479,[2]Contratos!A:N,14,0)</f>
        <v>14000</v>
      </c>
      <c r="L479" s="17" t="str">
        <f>VLOOKUP(A479,[2]Contratos!A:O,15,0)</f>
        <v>ENCERRADO</v>
      </c>
    </row>
    <row r="480" spans="1:12" ht="45" x14ac:dyDescent="0.25">
      <c r="A480" s="24">
        <v>9390</v>
      </c>
      <c r="B480" s="12" t="str">
        <f>VLOOKUP(A480,[2]Contratos!A:B,2,0)</f>
        <v>50900.000839/2024-58</v>
      </c>
      <c r="C480" s="13" t="str">
        <f>VLOOKUP(A480,[2]Contratos!A:C,3,0)</f>
        <v>Contratação de serviços de elaboração de projetos complementares em engenharia para reforma do prédio administrativo da Companhia Docas do Ceará</v>
      </c>
      <c r="D480" s="13" t="str">
        <f>VLOOKUP(A480,[2]Contratos!A:E,5,0)</f>
        <v>DAV Engenharia LTDA</v>
      </c>
      <c r="E480" s="14" t="str">
        <f>VLOOKUP(A480,[2]Contratos!A:F,6,0)</f>
        <v>51.508.674/0001-32</v>
      </c>
      <c r="F480" s="15" t="str">
        <f>VLOOKUP(A480,[2]Contratos!A:G,7,0)</f>
        <v>039/2024</v>
      </c>
      <c r="G480" s="15">
        <f>VLOOKUP(A480,[2]Contratos!A:H,8,0)</f>
        <v>0</v>
      </c>
      <c r="H480" s="16">
        <f>VLOOKUP(A480,[2]Contratos!A:K,11,0)</f>
        <v>45568</v>
      </c>
      <c r="I480" s="17" t="str">
        <f>VLOOKUP(A480,[2]Contratos!A:L,12,0)</f>
        <v xml:space="preserve">Lei 13.303/2016
arT. 29, I
 Dispensa de Licitação </v>
      </c>
      <c r="J480" s="16">
        <f>VLOOKUP(A480,[2]Contratos!A:M,13,0)</f>
        <v>45726</v>
      </c>
      <c r="K480" s="17">
        <f>VLOOKUP(A480,[2]Contratos!A:N,14,0)</f>
        <v>19065.75</v>
      </c>
      <c r="L480" s="17" t="str">
        <f>VLOOKUP(A480,[2]Contratos!A:O,15,0)</f>
        <v>ENCERRADO</v>
      </c>
    </row>
    <row r="481" spans="1:12" ht="45" x14ac:dyDescent="0.25">
      <c r="A481" s="24">
        <v>9391</v>
      </c>
      <c r="B481" s="12" t="str">
        <f>VLOOKUP(A481,[2]Contratos!A:B,2,0)</f>
        <v>50900.000839/2024-58</v>
      </c>
      <c r="C481" s="13" t="str">
        <f>VLOOKUP(A481,[2]Contratos!A:C,3,0)</f>
        <v>Contratação de serviços de elaboração de projetos complementares em engenharia para reforma do prédio administrativo da Companhia Docas do Ceará</v>
      </c>
      <c r="D481" s="13" t="str">
        <f>VLOOKUP(A481,[2]Contratos!A:E,5,0)</f>
        <v>DAV Engenharia LTDA</v>
      </c>
      <c r="E481" s="14" t="str">
        <f>VLOOKUP(A481,[2]Contratos!A:F,6,0)</f>
        <v>51.508.674/0001-32</v>
      </c>
      <c r="F481" s="15" t="str">
        <f>VLOOKUP(A481,[2]Contratos!A:G,7,0)</f>
        <v>039/2024</v>
      </c>
      <c r="G481" s="15" t="str">
        <f>VLOOKUP(A481,[2]Contratos!A:H,8,0)</f>
        <v xml:space="preserve">1º ADITIVO DE CONTRATO 39/2024
</v>
      </c>
      <c r="H481" s="16">
        <f>VLOOKUP(A481,[2]Contratos!A:K,11,0)</f>
        <v>45727</v>
      </c>
      <c r="I481" s="17" t="str">
        <f>VLOOKUP(A481,[2]Contratos!A:L,12,0)</f>
        <v xml:space="preserve">Lei 13.303/2016
arT. 29, I
 Dispensa de Licitação </v>
      </c>
      <c r="J481" s="16">
        <f>VLOOKUP(A481,[2]Contratos!A:M,13,0)</f>
        <v>45726</v>
      </c>
      <c r="K481" s="17">
        <f>VLOOKUP(A481,[2]Contratos!A:N,14,0)</f>
        <v>19065.75</v>
      </c>
      <c r="L481" s="17" t="str">
        <f>VLOOKUP(A481,[2]Contratos!A:O,15,0)</f>
        <v>ENCERRADO</v>
      </c>
    </row>
    <row r="482" spans="1:12" ht="45" x14ac:dyDescent="0.25">
      <c r="A482" s="24">
        <v>9400</v>
      </c>
      <c r="B482" s="12" t="str">
        <f>VLOOKUP(A482,[2]Contratos!A:B,2,0)</f>
        <v>50900.000760/2023-46</v>
      </c>
      <c r="C482" s="13" t="str">
        <f>VLOOKUP(A482,[2]Contratos!A:C,3,0)</f>
        <v>Prestação de serviços de administração do fornecimento, gerenciamento, controle e aquisição de combustíveis, utilizando cartão eletrônico (com chip), para veículos da Companhia Docas do Ceará</v>
      </c>
      <c r="D482" s="13" t="str">
        <f>VLOOKUP(A482,[2]Contratos!A:E,5,0)</f>
        <v>7FACILITE GESTÃO DE BENEFÍCIOS LTDA</v>
      </c>
      <c r="E482" s="14" t="str">
        <f>VLOOKUP(A482,[2]Contratos!A:F,6,0)</f>
        <v>52.658.755/0001-81</v>
      </c>
      <c r="F482" s="15" t="str">
        <f>VLOOKUP(A482,[2]Contratos!A:G,7,0)</f>
        <v>040/2024</v>
      </c>
      <c r="G482" s="15">
        <f>VLOOKUP(A482,[2]Contratos!A:H,8,0)</f>
        <v>0</v>
      </c>
      <c r="H482" s="16">
        <f>VLOOKUP(A482,[2]Contratos!A:K,11,0)</f>
        <v>45560</v>
      </c>
      <c r="I482" s="17" t="str">
        <f>VLOOKUP(A482,[2]Contratos!A:L,12,0)</f>
        <v>Lei 13.303/2016
Pregão Eletrônico 
PE Nº 90000/2024</v>
      </c>
      <c r="J482" s="16">
        <f>VLOOKUP(A482,[2]Contratos!A:M,13,0)</f>
        <v>45927</v>
      </c>
      <c r="K482" s="17">
        <f>VLOOKUP(A482,[2]Contratos!A:N,14,0)</f>
        <v>278758.03999999998</v>
      </c>
      <c r="L482" s="17" t="str">
        <f>VLOOKUP(A482,[2]Contratos!A:O,15,0)</f>
        <v>ENCERRADO</v>
      </c>
    </row>
    <row r="483" spans="1:12" ht="45" x14ac:dyDescent="0.25">
      <c r="A483" s="24">
        <v>9401</v>
      </c>
      <c r="B483" s="12" t="str">
        <f>VLOOKUP(A483,[2]Contratos!A:B,2,0)</f>
        <v>50900.000760/2023-46</v>
      </c>
      <c r="C483" s="13" t="str">
        <f>VLOOKUP(A483,[2]Contratos!A:C,3,0)</f>
        <v>Prestação de serviços de administração do fornecimento, gerenciamento, controle e aquisição de combustíveis, utilizando cartão eletrônico (com chip), para veículos da Companhia Docas do Ceará</v>
      </c>
      <c r="D483" s="13" t="str">
        <f>VLOOKUP(A483,[2]Contratos!A:E,5,0)</f>
        <v>7FACILITE GESTÃO DE BENEFÍCIOS LTDA</v>
      </c>
      <c r="E483" s="14" t="str">
        <f>VLOOKUP(A483,[2]Contratos!A:F,6,0)</f>
        <v>52.658.755/0001-81</v>
      </c>
      <c r="F483" s="15" t="str">
        <f>VLOOKUP(A483,[2]Contratos!A:G,7,0)</f>
        <v>040/2024</v>
      </c>
      <c r="G483" s="15" t="str">
        <f>VLOOKUP(A483,[2]Contratos!A:H,8,0)</f>
        <v xml:space="preserve">1º ADITIVO DE CONTRATO 40/2024
</v>
      </c>
      <c r="H483" s="16">
        <f>VLOOKUP(A483,[2]Contratos!A:K,11,0)</f>
        <v>45908</v>
      </c>
      <c r="I483" s="17" t="str">
        <f>VLOOKUP(A483,[2]Contratos!A:L,12,0)</f>
        <v>Lei 13.303/2016
Pregão Eletrônico 
PE Nº 90000/2024</v>
      </c>
      <c r="J483" s="16">
        <f>VLOOKUP(A483,[2]Contratos!A:M,13,0)</f>
        <v>46229</v>
      </c>
      <c r="K483" s="17">
        <f>VLOOKUP(A483,[2]Contratos!A:N,14,0)</f>
        <v>278758.03999999998</v>
      </c>
      <c r="L483" s="17" t="str">
        <f>VLOOKUP(A483,[2]Contratos!A:O,15,0)</f>
        <v>EM EXECUÇÃO</v>
      </c>
    </row>
    <row r="484" spans="1:12" ht="45" x14ac:dyDescent="0.25">
      <c r="A484" s="24">
        <v>9410</v>
      </c>
      <c r="B484" s="12" t="str">
        <f>VLOOKUP(A484,[2]Contratos!A:B,2,0)</f>
        <v>50900.001297/2024-31</v>
      </c>
      <c r="C484" s="13" t="str">
        <f>VLOOKUP(A484,[2]Contratos!A:C,3,0)</f>
        <v>Contratação de empresa para prestação dos serviços de manutenção e suporte ao sistema de videomonitoramento (CFTV) da Companhia Docas do Ceará – CDC</v>
      </c>
      <c r="D484" s="13" t="str">
        <f>VLOOKUP(A484,[2]Contratos!A:E,5,0)</f>
        <v>Eagle Soluções Tecnológicas LTDA.</v>
      </c>
      <c r="E484" s="14" t="str">
        <f>VLOOKUP(A484,[2]Contratos!A:F,6,0)</f>
        <v>20.794.976/0001-90</v>
      </c>
      <c r="F484" s="15" t="str">
        <f>VLOOKUP(A484,[2]Contratos!A:G,7,0)</f>
        <v>041/2024</v>
      </c>
      <c r="G484" s="15">
        <f>VLOOKUP(A484,[2]Contratos!A:H,8,0)</f>
        <v>0</v>
      </c>
      <c r="H484" s="16">
        <f>VLOOKUP(A484,[2]Contratos!A:K,11,0)</f>
        <v>45573</v>
      </c>
      <c r="I484" s="17" t="str">
        <f>VLOOKUP(A484,[2]Contratos!A:L,12,0)</f>
        <v xml:space="preserve">Lei 13.303/2016
arT. 29, XV
 Dispensa de Licitação </v>
      </c>
      <c r="J484" s="16">
        <f>VLOOKUP(A484,[2]Contratos!A:M,13,0)</f>
        <v>45394</v>
      </c>
      <c r="K484" s="17">
        <f>VLOOKUP(A484,[2]Contratos!A:N,14,0)</f>
        <v>717880</v>
      </c>
      <c r="L484" s="17" t="str">
        <f>VLOOKUP(A484,[2]Contratos!A:O,15,0)</f>
        <v>ENCERRADO</v>
      </c>
    </row>
    <row r="485" spans="1:12" ht="60" x14ac:dyDescent="0.25">
      <c r="A485" s="24">
        <v>9420</v>
      </c>
      <c r="B485" s="12" t="str">
        <f>VLOOKUP(A485,[2]Contratos!A:B,2,0)</f>
        <v>50900.001445/2024-17</v>
      </c>
      <c r="C485" s="13" t="str">
        <f>VLOOKUP(A485,[2]Contratos!A:C,3,0)</f>
        <v>Contratação de empresa para prestação de serviços de agenciamento de viagens, compreendendo os serviços de emissão, remarcação e cancelamento de passagens aéreas nacionais e internacionais para a Companhia Docas do Ceará.</v>
      </c>
      <c r="D485" s="13" t="str">
        <f>VLOOKUP(A485,[2]Contratos!A:E,5,0)</f>
        <v>Aires Turismo LTDA - EPP.</v>
      </c>
      <c r="E485" s="14" t="str">
        <f>VLOOKUP(A485,[2]Contratos!A:F,6,0)</f>
        <v>06.064.175/0001-49</v>
      </c>
      <c r="F485" s="15" t="str">
        <f>VLOOKUP(A485,[2]Contratos!A:G,7,0)</f>
        <v>042/2024</v>
      </c>
      <c r="G485" s="15">
        <f>VLOOKUP(A485,[2]Contratos!A:H,8,0)</f>
        <v>0</v>
      </c>
      <c r="H485" s="16">
        <f>VLOOKUP(A485,[2]Contratos!A:K,11,0)</f>
        <v>45573</v>
      </c>
      <c r="I485" s="17" t="str">
        <f>VLOOKUP(A485,[2]Contratos!A:L,12,0)</f>
        <v xml:space="preserve">Lei 13.303/2016
arT. 29, XV
 Dispensa de Licitação </v>
      </c>
      <c r="J485" s="16">
        <f>VLOOKUP(A485,[2]Contratos!A:M,13,0)</f>
        <v>45388</v>
      </c>
      <c r="K485" s="17">
        <f>VLOOKUP(A485,[2]Contratos!A:N,14,0)</f>
        <v>360000</v>
      </c>
      <c r="L485" s="17" t="str">
        <f>VLOOKUP(A485,[2]Contratos!A:O,15,0)</f>
        <v>ENCERRADO</v>
      </c>
    </row>
    <row r="486" spans="1:12" ht="45" x14ac:dyDescent="0.25">
      <c r="A486" s="24">
        <v>9430</v>
      </c>
      <c r="B486" s="12" t="str">
        <f>VLOOKUP(A486,[2]Contratos!A:B,2,0)</f>
        <v>50900.001209/2024-09</v>
      </c>
      <c r="C486" s="13" t="str">
        <f>VLOOKUP(A486,[2]Contratos!A:C,3,0)</f>
        <v>Contratação do serviço de manutenção preventiva e corretiva, com fornecimento de peças, para o elevador da CDC</v>
      </c>
      <c r="D486" s="13" t="str">
        <f>VLOOKUP(A486,[2]Contratos!A:E,5,0)</f>
        <v>Ômega - Serviços de Manutenção em Elevadores LTDA</v>
      </c>
      <c r="E486" s="14" t="str">
        <f>VLOOKUP(A486,[2]Contratos!A:F,6,0)</f>
        <v>08.080.706/0001-12</v>
      </c>
      <c r="F486" s="15" t="str">
        <f>VLOOKUP(A486,[2]Contratos!A:G,7,0)</f>
        <v>043/2024</v>
      </c>
      <c r="G486" s="15">
        <f>VLOOKUP(A486,[2]Contratos!A:H,8,0)</f>
        <v>0</v>
      </c>
      <c r="H486" s="16">
        <f>VLOOKUP(A486,[2]Contratos!A:K,11,0)</f>
        <v>45581</v>
      </c>
      <c r="I486" s="17" t="str">
        <f>VLOOKUP(A486,[2]Contratos!A:L,12,0)</f>
        <v xml:space="preserve">Lei 13.303/2016
arT. 29, I
 Dispensa de Licitação </v>
      </c>
      <c r="J486" s="16">
        <f>VLOOKUP(A486,[2]Contratos!A:M,13,0)</f>
        <v>45952</v>
      </c>
      <c r="K486" s="17">
        <f>VLOOKUP(A486,[2]Contratos!A:N,14,0)</f>
        <v>33600</v>
      </c>
      <c r="L486" s="17" t="str">
        <f>VLOOKUP(A486,[2]Contratos!A:O,15,0)</f>
        <v>ENCERRADO</v>
      </c>
    </row>
    <row r="487" spans="1:12" ht="45" x14ac:dyDescent="0.25">
      <c r="A487" s="24">
        <v>9440</v>
      </c>
      <c r="B487" s="12" t="str">
        <f>VLOOKUP(A487,[2]Contratos!A:B,2,0)</f>
        <v>50900.000189/2024-41</v>
      </c>
      <c r="C487" s="13" t="str">
        <f>VLOOKUP(A487,[2]Contratos!A:C,3,0)</f>
        <v>Aquisição de grades para contenção e separação de público.</v>
      </c>
      <c r="D487" s="13" t="str">
        <f>VLOOKUP(A487,[2]Contratos!A:E,5,0)</f>
        <v>TGA Comércio Atacadista de Mercadorias em Geral LTDA.</v>
      </c>
      <c r="E487" s="14" t="str">
        <f>VLOOKUP(A487,[2]Contratos!A:F,6,0)</f>
        <v>45.790.927/0001-00</v>
      </c>
      <c r="F487" s="15" t="str">
        <f>VLOOKUP(A487,[2]Contratos!A:G,7,0)</f>
        <v>044/2024</v>
      </c>
      <c r="G487" s="15">
        <f>VLOOKUP(A487,[2]Contratos!A:H,8,0)</f>
        <v>0</v>
      </c>
      <c r="H487" s="16">
        <f>VLOOKUP(A487,[2]Contratos!A:K,11,0)</f>
        <v>45590</v>
      </c>
      <c r="I487" s="17" t="str">
        <f>VLOOKUP(A487,[2]Contratos!A:L,12,0)</f>
        <v xml:space="preserve">Lei 13.303/2016
arT. 29, II
 Dispensa de Licitação </v>
      </c>
      <c r="J487" s="16">
        <f>VLOOKUP(A487,[2]Contratos!A:M,13,0)</f>
        <v>45908</v>
      </c>
      <c r="K487" s="17">
        <f>VLOOKUP(A487,[2]Contratos!A:N,14,0)</f>
        <v>54400</v>
      </c>
      <c r="L487" s="17" t="str">
        <f>VLOOKUP(A487,[2]Contratos!A:O,15,0)</f>
        <v>ENCERRADO</v>
      </c>
    </row>
    <row r="488" spans="1:12" ht="45" x14ac:dyDescent="0.25">
      <c r="A488" s="24">
        <v>9450</v>
      </c>
      <c r="B488" s="12" t="str">
        <f>VLOOKUP(A488,[2]Contratos!A:B,2,0)</f>
        <v>50900.001105/2024-96</v>
      </c>
      <c r="C488" s="13" t="str">
        <f>VLOOKUP(A488,[2]Contratos!A:C,3,0)</f>
        <v>Contratação de serviço de manutenção da qualidade da água potável fornecida no Porto de Fortaleza, incluindo pós-tratamento, equipamentos e insumos</v>
      </c>
      <c r="D488" s="13" t="str">
        <f>VLOOKUP(A488,[2]Contratos!A:E,5,0)</f>
        <v>Rede Ambiental Comércio e Serviços LTDA</v>
      </c>
      <c r="E488" s="14" t="str">
        <f>VLOOKUP(A488,[2]Contratos!A:F,6,0)</f>
        <v>73.796.088/0001-73</v>
      </c>
      <c r="F488" s="15" t="str">
        <f>VLOOKUP(A488,[2]Contratos!A:G,7,0)</f>
        <v>045/2024</v>
      </c>
      <c r="G488" s="15">
        <f>VLOOKUP(A488,[2]Contratos!A:H,8,0)</f>
        <v>0</v>
      </c>
      <c r="H488" s="16">
        <f>VLOOKUP(A488,[2]Contratos!A:K,11,0)</f>
        <v>45581</v>
      </c>
      <c r="I488" s="17" t="str">
        <f>VLOOKUP(A488,[2]Contratos!A:L,12,0)</f>
        <v xml:space="preserve">Lei 13.303/2016
arT. 29, II
 Dispensa de Licitação </v>
      </c>
      <c r="J488" s="16">
        <f>VLOOKUP(A488,[2]Contratos!A:M,13,0)</f>
        <v>45461</v>
      </c>
      <c r="K488" s="17">
        <f>VLOOKUP(A488,[2]Contratos!A:N,14,0)</f>
        <v>19800</v>
      </c>
      <c r="L488" s="17" t="str">
        <f>VLOOKUP(A488,[2]Contratos!A:O,15,0)</f>
        <v>ENCERRADO</v>
      </c>
    </row>
    <row r="489" spans="1:12" ht="45" x14ac:dyDescent="0.25">
      <c r="A489" s="24">
        <v>9460</v>
      </c>
      <c r="B489" s="12" t="str">
        <f>VLOOKUP(A489,[2]Contratos!A:B,2,0)</f>
        <v>50900.000099/2024-50</v>
      </c>
      <c r="C489" s="13" t="str">
        <f>VLOOKUP(A489,[2]Contratos!A:C,3,0)</f>
        <v>Aquisição de edredom solteiro, fronhas e protetor de colchão de cama para alojamento da guarda portuária (Item 02 - Protetor de colchão de cama solteiro e Item 03 - Edredom solteiro)</v>
      </c>
      <c r="D489" s="13" t="str">
        <f>VLOOKUP(A489,[2]Contratos!A:E,5,0)</f>
        <v>Eterna Tecidos e Confecções LTDA.</v>
      </c>
      <c r="E489" s="14" t="str">
        <f>VLOOKUP(A489,[2]Contratos!A:F,6,0)</f>
        <v>36.365.315/0001-80</v>
      </c>
      <c r="F489" s="15" t="str">
        <f>VLOOKUP(A489,[2]Contratos!A:G,7,0)</f>
        <v>046/2024</v>
      </c>
      <c r="G489" s="15">
        <f>VLOOKUP(A489,[2]Contratos!A:H,8,0)</f>
        <v>0</v>
      </c>
      <c r="H489" s="16">
        <f>VLOOKUP(A489,[2]Contratos!A:K,11,0)</f>
        <v>45594</v>
      </c>
      <c r="I489" s="17" t="str">
        <f>VLOOKUP(A489,[2]Contratos!A:L,12,0)</f>
        <v xml:space="preserve">Lei 13.303/2016
arT. 29, II
 Dispensa de Licitação </v>
      </c>
      <c r="J489" s="16">
        <f>VLOOKUP(A489,[2]Contratos!A:M,13,0)</f>
        <v>45694</v>
      </c>
      <c r="K489" s="17">
        <f>VLOOKUP(A489,[2]Contratos!A:N,14,0)</f>
        <v>14535</v>
      </c>
      <c r="L489" s="17" t="str">
        <f>VLOOKUP(A489,[2]Contratos!A:O,15,0)</f>
        <v>ENCERRADO</v>
      </c>
    </row>
    <row r="490" spans="1:12" ht="45" x14ac:dyDescent="0.25">
      <c r="A490" s="24">
        <v>9470</v>
      </c>
      <c r="B490" s="12" t="str">
        <f>VLOOKUP(A490,[2]Contratos!A:B,2,0)</f>
        <v>50900.000099/2024-50</v>
      </c>
      <c r="C490" s="13" t="str">
        <f>VLOOKUP(A490,[2]Contratos!A:C,3,0)</f>
        <v>Aquisição de edredom solteiro, fronhas e protetor de colchão de cama para alojamento da guarda portuária (Item 01 – Fronha de Travesseiro)</v>
      </c>
      <c r="D490" s="13" t="str">
        <f>VLOOKUP(A490,[2]Contratos!A:E,5,0)</f>
        <v>Rimale Comércio de Produtos Hotelaria Hospitalar LTDA</v>
      </c>
      <c r="E490" s="14" t="str">
        <f>VLOOKUP(A490,[2]Contratos!A:F,6,0)</f>
        <v>42.106.787/0001-10</v>
      </c>
      <c r="F490" s="15" t="str">
        <f>VLOOKUP(A490,[2]Contratos!A:G,7,0)</f>
        <v>047/2024</v>
      </c>
      <c r="G490" s="15">
        <f>VLOOKUP(A490,[2]Contratos!A:H,8,0)</f>
        <v>0</v>
      </c>
      <c r="H490" s="16">
        <f>VLOOKUP(A490,[2]Contratos!A:K,11,0)</f>
        <v>45597</v>
      </c>
      <c r="I490" s="17" t="str">
        <f>VLOOKUP(A490,[2]Contratos!A:L,12,0)</f>
        <v xml:space="preserve">Lei 13.303/2016
arT. 29, II
 Dispensa de Licitação </v>
      </c>
      <c r="J490" s="16">
        <f>VLOOKUP(A490,[2]Contratos!A:M,13,0)</f>
        <v>45694</v>
      </c>
      <c r="K490" s="17">
        <f>VLOOKUP(A490,[2]Contratos!A:N,14,0)</f>
        <v>2052</v>
      </c>
      <c r="L490" s="17" t="str">
        <f>VLOOKUP(A490,[2]Contratos!A:O,15,0)</f>
        <v>ENCERRADO</v>
      </c>
    </row>
    <row r="491" spans="1:12" ht="45" x14ac:dyDescent="0.25">
      <c r="A491" s="24">
        <v>9480</v>
      </c>
      <c r="B491" s="12" t="str">
        <f>VLOOKUP(A491,[2]Contratos!A:B,2,0)</f>
        <v>50900.000520/2024-22</v>
      </c>
      <c r="C491" s="13" t="str">
        <f>VLOOKUP(A491,[2]Contratos!A:C,3,0)</f>
        <v>Projeto de Inteligência de Mercado: Observatório da Economia Portuária.</v>
      </c>
      <c r="D491" s="13" t="str">
        <f>VLOOKUP(A491,[2]Contratos!A:E,5,0)</f>
        <v>Federação das Indústrias do Estado do Ceará - FIEC.</v>
      </c>
      <c r="E491" s="14" t="str">
        <f>VLOOKUP(A491,[2]Contratos!A:F,6,0)</f>
        <v>07.264.385/0001-43</v>
      </c>
      <c r="F491" s="15" t="str">
        <f>VLOOKUP(A491,[2]Contratos!A:G,7,0)</f>
        <v>048/2024</v>
      </c>
      <c r="G491" s="15">
        <f>VLOOKUP(A491,[2]Contratos!A:H,8,0)</f>
        <v>0</v>
      </c>
      <c r="H491" s="16">
        <f>VLOOKUP(A491,[2]Contratos!A:K,11,0)</f>
        <v>45666</v>
      </c>
      <c r="I491" s="17" t="str">
        <f>VLOOKUP(A491,[2]Contratos!A:L,12,0)</f>
        <v xml:space="preserve">Lei 13.303/2016
arT. 29, II
 Dispensa de Licitação </v>
      </c>
      <c r="J491" s="16">
        <f>VLOOKUP(A491,[2]Contratos!A:M,13,0)</f>
        <v>46781</v>
      </c>
      <c r="K491" s="17">
        <f>VLOOKUP(A491,[2]Contratos!A:N,14,0)</f>
        <v>144357.41</v>
      </c>
      <c r="L491" s="17" t="str">
        <f>VLOOKUP(A491,[2]Contratos!A:O,15,0)</f>
        <v>EM EXECUÇÃO</v>
      </c>
    </row>
    <row r="492" spans="1:12" ht="45" x14ac:dyDescent="0.25">
      <c r="A492" s="24">
        <v>9490</v>
      </c>
      <c r="B492" s="12" t="str">
        <f>VLOOKUP(A492,[2]Contratos!A:B,2,0)</f>
        <v>50900.001376/2024-41</v>
      </c>
      <c r="C492" s="13" t="str">
        <f>VLOOKUP(A492,[2]Contratos!A:C,3,0)</f>
        <v>Aquisição de Balança Eletrônica digital móvel 500kg x 100g</v>
      </c>
      <c r="D492" s="13" t="str">
        <f>VLOOKUP(A492,[2]Contratos!A:E,5,0)</f>
        <v>Marcos Ribeiro e CIA LTDA</v>
      </c>
      <c r="E492" s="14" t="str">
        <f>VLOOKUP(A492,[2]Contratos!A:F,6,0)</f>
        <v>46.686.119/0001-60</v>
      </c>
      <c r="F492" s="15" t="str">
        <f>VLOOKUP(A492,[2]Contratos!A:G,7,0)</f>
        <v>049/2024</v>
      </c>
      <c r="G492" s="15">
        <f>VLOOKUP(A492,[2]Contratos!A:H,8,0)</f>
        <v>0</v>
      </c>
      <c r="H492" s="16">
        <f>VLOOKUP(A492,[2]Contratos!A:K,11,0)</f>
        <v>45596</v>
      </c>
      <c r="I492" s="17" t="str">
        <f>VLOOKUP(A492,[2]Contratos!A:L,12,0)</f>
        <v xml:space="preserve">Lei 13.303/2016
arT. 29, II
 Dispensa de Licitação </v>
      </c>
      <c r="J492" s="16">
        <f>VLOOKUP(A492,[2]Contratos!A:M,13,0)</f>
        <v>45668</v>
      </c>
      <c r="K492" s="17">
        <f>VLOOKUP(A492,[2]Contratos!A:N,14,0)</f>
        <v>2960</v>
      </c>
      <c r="L492" s="17" t="str">
        <f>VLOOKUP(A492,[2]Contratos!A:O,15,0)</f>
        <v>ENCERRADO</v>
      </c>
    </row>
    <row r="493" spans="1:12" ht="30" x14ac:dyDescent="0.25">
      <c r="A493" s="24">
        <v>9500</v>
      </c>
      <c r="B493" s="12" t="str">
        <f>VLOOKUP(A493,[2]Contratos!A:B,2,0)</f>
        <v>50900.001345/2023-18</v>
      </c>
      <c r="C493" s="13" t="str">
        <f>VLOOKUP(A493,[2]Contratos!A:C,3,0)</f>
        <v>Contrato consiste na prestação do serviço de locação de veículos para a Companhia Docas do Ceará (Lote I e II)</v>
      </c>
      <c r="D493" s="13" t="str">
        <f>VLOOKUP(A493,[2]Contratos!A:E,5,0)</f>
        <v>GMF Frotas LTDA</v>
      </c>
      <c r="E493" s="14" t="str">
        <f>VLOOKUP(A493,[2]Contratos!A:F,6,0)</f>
        <v>15.422.901/0001-49.</v>
      </c>
      <c r="F493" s="15" t="str">
        <f>VLOOKUP(A493,[2]Contratos!A:G,7,0)</f>
        <v>050/2024</v>
      </c>
      <c r="G493" s="15">
        <f>VLOOKUP(A493,[2]Contratos!A:H,8,0)</f>
        <v>0</v>
      </c>
      <c r="H493" s="16">
        <f>VLOOKUP(A493,[2]Contratos!A:K,11,0)</f>
        <v>45589</v>
      </c>
      <c r="I493" s="17" t="str">
        <f>VLOOKUP(A493,[2]Contratos!A:L,12,0)</f>
        <v>Lei nº 13.303/2016 Pregão Eletrônico</v>
      </c>
      <c r="J493" s="16">
        <f>VLOOKUP(A493,[2]Contratos!A:M,13,0)</f>
        <v>45965</v>
      </c>
      <c r="K493" s="17">
        <f>VLOOKUP(A493,[2]Contratos!A:N,14,0)</f>
        <v>634999.68000000005</v>
      </c>
      <c r="L493" s="17" t="str">
        <f>VLOOKUP(A493,[2]Contratos!A:O,15,0)</f>
        <v>ENCERRADO</v>
      </c>
    </row>
    <row r="494" spans="1:12" ht="45" x14ac:dyDescent="0.25">
      <c r="A494" s="24">
        <v>9510</v>
      </c>
      <c r="B494" s="12" t="str">
        <f>VLOOKUP(A494,[2]Contratos!A:B,2,0)</f>
        <v>50900.001348/2024-24</v>
      </c>
      <c r="C494" s="13" t="str">
        <f>VLOOKUP(A494,[2]Contratos!A:C,3,0)</f>
        <v>Contratação em caráter emergencial de empresa para ligação de iluminação das áreas de operação dos navios e pátios do Porto do Mucuripe em Fortaleza/CE</v>
      </c>
      <c r="D494" s="13" t="str">
        <f>VLOOKUP(A494,[2]Contratos!A:E,5,0)</f>
        <v>Interpolo Soluções em Obras Instalações LTDA</v>
      </c>
      <c r="E494" s="14" t="str">
        <f>VLOOKUP(A494,[2]Contratos!A:F,6,0)</f>
        <v>29.333.675/0001-34</v>
      </c>
      <c r="F494" s="15" t="str">
        <f>VLOOKUP(A494,[2]Contratos!A:G,7,0)</f>
        <v>051/2025</v>
      </c>
      <c r="G494" s="15">
        <f>VLOOKUP(A494,[2]Contratos!A:H,8,0)</f>
        <v>0</v>
      </c>
      <c r="H494" s="16">
        <f>VLOOKUP(A494,[2]Contratos!A:K,11,0)</f>
        <v>45594</v>
      </c>
      <c r="I494" s="17" t="str">
        <f>VLOOKUP(A494,[2]Contratos!A:L,12,0)</f>
        <v xml:space="preserve">Lei 13.303/2016
arT. 29, XV
 Dispensa de Licitação </v>
      </c>
      <c r="J494" s="16">
        <f>VLOOKUP(A494,[2]Contratos!A:M,13,0)</f>
        <v>45694</v>
      </c>
      <c r="K494" s="17">
        <f>VLOOKUP(A494,[2]Contratos!A:N,14,0)</f>
        <v>66857.17</v>
      </c>
      <c r="L494" s="17" t="str">
        <f>VLOOKUP(A494,[2]Contratos!A:O,15,0)</f>
        <v>ENCERRADO</v>
      </c>
    </row>
    <row r="495" spans="1:12" ht="45" x14ac:dyDescent="0.25">
      <c r="A495" s="24">
        <v>9520</v>
      </c>
      <c r="B495" s="12" t="str">
        <f>VLOOKUP(A495,[2]Contratos!A:B,2,0)</f>
        <v>50900.001141/2024-50</v>
      </c>
      <c r="C495" s="13" t="str">
        <f>VLOOKUP(A495,[2]Contratos!A:C,3,0)</f>
        <v>Contratação do serviço de consultoria para desenvolvimento do Projeto de Impacto Social na Região Portuária de Fortaleza (bairros Mucuripe, Vicente Pinzon e Cais do Porto).</v>
      </c>
      <c r="D495" s="13" t="str">
        <f>VLOOKUP(A495,[2]Contratos!A:E,5,0)</f>
        <v>Associação Somos Um</v>
      </c>
      <c r="E495" s="14" t="str">
        <f>VLOOKUP(A495,[2]Contratos!A:F,6,0)</f>
        <v>12.977.643/0001-79</v>
      </c>
      <c r="F495" s="15" t="str">
        <f>VLOOKUP(A495,[2]Contratos!A:G,7,0)</f>
        <v>052/2024</v>
      </c>
      <c r="G495" s="15">
        <f>VLOOKUP(A495,[2]Contratos!A:H,8,0)</f>
        <v>0</v>
      </c>
      <c r="H495" s="16">
        <f>VLOOKUP(A495,[2]Contratos!A:K,11,0)</f>
        <v>45601</v>
      </c>
      <c r="I495" s="17" t="str">
        <f>VLOOKUP(A495,[2]Contratos!A:L,12,0)</f>
        <v xml:space="preserve">Lei 13.303/2016
arT. 30, II Dispensa de Licitação </v>
      </c>
      <c r="J495" s="16">
        <f>VLOOKUP(A495,[2]Contratos!A:M,13,0)</f>
        <v>45965</v>
      </c>
      <c r="K495" s="17">
        <f>VLOOKUP(A495,[2]Contratos!A:N,14,0)</f>
        <v>286900.5</v>
      </c>
      <c r="L495" s="17" t="str">
        <f>VLOOKUP(A495,[2]Contratos!A:O,15,0)</f>
        <v>ENCERRADO</v>
      </c>
    </row>
    <row r="496" spans="1:12" ht="45" x14ac:dyDescent="0.25">
      <c r="A496" s="24">
        <v>9530</v>
      </c>
      <c r="B496" s="12" t="str">
        <f>VLOOKUP(A496,[2]Contratos!A:B,2,0)</f>
        <v>50900.000877/2024-19</v>
      </c>
      <c r="C496" s="13" t="str">
        <f>VLOOKUP(A496,[2]Contratos!A:C,3,0)</f>
        <v>Aquisição de água mineral sem gás, sob demanda, acondicionada em garrafão de 20 litros, retornáveis, e/ou comodato, se necessário, para atender as necessidades da Companhia Docas do Ceará</v>
      </c>
      <c r="D496" s="13" t="str">
        <f>VLOOKUP(A496,[2]Contratos!A:E,5,0)</f>
        <v>CHRISTIANNE AMORIM BENJAMIN COMÉRCIO DE ÁGUAS - ME</v>
      </c>
      <c r="E496" s="14" t="str">
        <f>VLOOKUP(A496,[2]Contratos!A:F,6,0)</f>
        <v>27.614.808/0002-04</v>
      </c>
      <c r="F496" s="15" t="str">
        <f>VLOOKUP(A496,[2]Contratos!A:G,7,0)</f>
        <v>053/2024</v>
      </c>
      <c r="G496" s="15">
        <f>VLOOKUP(A496,[2]Contratos!A:H,8,0)</f>
        <v>0</v>
      </c>
      <c r="H496" s="16">
        <f>VLOOKUP(A496,[2]Contratos!A:K,11,0)</f>
        <v>45608</v>
      </c>
      <c r="I496" s="17" t="str">
        <f>VLOOKUP(A496,[2]Contratos!A:L,12,0)</f>
        <v>Lei nº 13.303/2016 - Pregão Eletrônico</v>
      </c>
      <c r="J496" s="16">
        <f>VLOOKUP(A496,[2]Contratos!A:M,13,0)</f>
        <v>45987</v>
      </c>
      <c r="K496" s="17">
        <f>VLOOKUP(A496,[2]Contratos!A:N,14,0)</f>
        <v>37375</v>
      </c>
      <c r="L496" s="17" t="str">
        <f>VLOOKUP(A496,[2]Contratos!A:O,15,0)</f>
        <v>ENCERRADO</v>
      </c>
    </row>
    <row r="497" spans="1:12" ht="45" x14ac:dyDescent="0.25">
      <c r="A497" s="24">
        <v>9531</v>
      </c>
      <c r="B497" s="12" t="str">
        <f>VLOOKUP(A497,[2]Contratos!A:B,2,0)</f>
        <v>50900.000877/2024-19</v>
      </c>
      <c r="C497" s="13" t="str">
        <f>VLOOKUP(A497,[2]Contratos!A:C,3,0)</f>
        <v>Aquisição de água mineral sem gás, sob demanda, acondicionada em garrafão de 20 litros, retornáveis, e/ou comodato, se necessário, para atender as necessidades da Companhia Docas do Ceará</v>
      </c>
      <c r="D497" s="13" t="str">
        <f>VLOOKUP(A497,[2]Contratos!A:E,5,0)</f>
        <v>CHRISTIANNE AMORIM BENJAMIN COMÉRCIO DE ÁGUAS - ME</v>
      </c>
      <c r="E497" s="14" t="str">
        <f>VLOOKUP(A497,[2]Contratos!A:F,6,0)</f>
        <v>27.614.808/0002-04</v>
      </c>
      <c r="F497" s="15" t="str">
        <f>VLOOKUP(A497,[2]Contratos!A:G,7,0)</f>
        <v>053/2024</v>
      </c>
      <c r="G497" s="15" t="str">
        <f>VLOOKUP(A497,[2]Contratos!A:H,8,0)</f>
        <v xml:space="preserve">1º ADITIVO DE CONTRATO 053/2024
</v>
      </c>
      <c r="H497" s="16">
        <f>VLOOKUP(A497,[2]Contratos!A:K,11,0)</f>
        <v>45985</v>
      </c>
      <c r="I497" s="17" t="str">
        <f>VLOOKUP(A497,[2]Contratos!A:L,12,0)</f>
        <v>Lei nº 13.303/2016 - Pregão Eletrônico</v>
      </c>
      <c r="J497" s="16">
        <f>VLOOKUP(A497,[2]Contratos!A:M,13,0)</f>
        <v>46352</v>
      </c>
      <c r="K497" s="17">
        <f>VLOOKUP(A497,[2]Contratos!A:N,14,0)</f>
        <v>37375</v>
      </c>
      <c r="L497" s="17" t="str">
        <f>VLOOKUP(A497,[2]Contratos!A:O,15,0)</f>
        <v>EM EXECUÇÃO</v>
      </c>
    </row>
    <row r="498" spans="1:12" ht="45" x14ac:dyDescent="0.25">
      <c r="A498" s="24">
        <v>9530</v>
      </c>
      <c r="B498" s="12" t="str">
        <f>VLOOKUP(A498,[2]Contratos!A:B,2,0)</f>
        <v>50900.000877/2024-19</v>
      </c>
      <c r="C498" s="13" t="str">
        <f>VLOOKUP(A498,[2]Contratos!A:C,3,0)</f>
        <v>Aquisição de água mineral sem gás, sob demanda, acondicionada em garrafão de 20 litros, retornáveis, e/ou comodato, se necessário, para atender as necessidades da Companhia Docas do Ceará</v>
      </c>
      <c r="D498" s="13" t="str">
        <f>VLOOKUP(A498,[2]Contratos!A:E,5,0)</f>
        <v>CHRISTIANNE AMORIM BENJAMIN COMÉRCIO DE ÁGUAS - ME</v>
      </c>
      <c r="E498" s="14" t="str">
        <f>VLOOKUP(A498,[2]Contratos!A:F,6,0)</f>
        <v>27.614.808/0002-04</v>
      </c>
      <c r="F498" s="15" t="str">
        <f>VLOOKUP(A498,[2]Contratos!A:G,7,0)</f>
        <v>053/2024</v>
      </c>
      <c r="G498" s="15">
        <f>VLOOKUP(A498,[2]Contratos!A:H,8,0)</f>
        <v>0</v>
      </c>
      <c r="H498" s="16">
        <f>VLOOKUP(A498,[2]Contratos!A:K,11,0)</f>
        <v>45608</v>
      </c>
      <c r="I498" s="17" t="str">
        <f>VLOOKUP(A498,[2]Contratos!A:L,12,0)</f>
        <v>Lei nº 13.303/2016 - Pregão Eletrônico</v>
      </c>
      <c r="J498" s="16">
        <f>VLOOKUP(A498,[2]Contratos!A:M,13,0)</f>
        <v>45987</v>
      </c>
      <c r="K498" s="17">
        <f>VLOOKUP(A498,[2]Contratos!A:N,14,0)</f>
        <v>37375</v>
      </c>
      <c r="L498" s="17" t="str">
        <f>VLOOKUP(A498,[2]Contratos!A:O,15,0)</f>
        <v>ENCERRADO</v>
      </c>
    </row>
    <row r="499" spans="1:12" ht="30" x14ac:dyDescent="0.25">
      <c r="A499" s="24">
        <v>9540</v>
      </c>
      <c r="B499" s="12" t="str">
        <f>VLOOKUP(A499,[2]Contratos!A:B,2,0)</f>
        <v>50900.000318/2024-09</v>
      </c>
      <c r="C499" s="13" t="str">
        <f>VLOOKUP(A499,[2]Contratos!A:C,3,0)</f>
        <v>Prestação de serviço de confecção de carimbos</v>
      </c>
      <c r="D499" s="13" t="str">
        <f>VLOOKUP(A499,[2]Contratos!A:E,5,0)</f>
        <v>TARGET TECNOLOGIA E SOLUCOES LTDA</v>
      </c>
      <c r="E499" s="14" t="str">
        <f>VLOOKUP(A499,[2]Contratos!A:F,6,0)</f>
        <v>26.694.023/0001-37</v>
      </c>
      <c r="F499" s="15" t="str">
        <f>VLOOKUP(A499,[2]Contratos!A:G,7,0)</f>
        <v>054/2024</v>
      </c>
      <c r="G499" s="15">
        <f>VLOOKUP(A499,[2]Contratos!A:H,8,0)</f>
        <v>0</v>
      </c>
      <c r="H499" s="16">
        <f>VLOOKUP(A499,[2]Contratos!A:K,11,0)</f>
        <v>45604</v>
      </c>
      <c r="I499" s="17" t="str">
        <f>VLOOKUP(A499,[2]Contratos!A:L,12,0)</f>
        <v>Art. 29 inciso II da Lei nº 13.303/2016.</v>
      </c>
      <c r="J499" s="16">
        <f>VLOOKUP(A499,[2]Contratos!A:M,13,0)</f>
        <v>46001</v>
      </c>
      <c r="K499" s="17">
        <f>VLOOKUP(A499,[2]Contratos!A:N,14,0)</f>
        <v>3045</v>
      </c>
      <c r="L499" s="17" t="str">
        <f>VLOOKUP(A499,[2]Contratos!A:O,15,0)</f>
        <v>ENCERRADO</v>
      </c>
    </row>
    <row r="500" spans="1:12" ht="45" x14ac:dyDescent="0.25">
      <c r="A500" s="24">
        <v>9550</v>
      </c>
      <c r="B500" s="12" t="str">
        <f>VLOOKUP(A500,[2]Contratos!A:B,2,0)</f>
        <v>50900.000513/2024-21</v>
      </c>
      <c r="C500" s="13" t="str">
        <f>VLOOKUP(A500,[2]Contratos!A:C,3,0)</f>
        <v>Aquisição de secadores de mãos, para serem alocados nos banheiros de uso coletivo do prédio administrativo e do prédio do Núcleo de Apoio Portuário</v>
      </c>
      <c r="D500" s="13" t="str">
        <f>VLOOKUP(A500,[2]Contratos!A:E,5,0)</f>
        <v>LONDRINA SUPRIMENTOS LTDA</v>
      </c>
      <c r="E500" s="14" t="str">
        <f>VLOOKUP(A500,[2]Contratos!A:F,6,0)</f>
        <v>27.549.683/0001-97</v>
      </c>
      <c r="F500" s="15" t="str">
        <f>VLOOKUP(A500,[2]Contratos!A:G,7,0)</f>
        <v>055/2024</v>
      </c>
      <c r="G500" s="15">
        <f>VLOOKUP(A500,[2]Contratos!A:H,8,0)</f>
        <v>0</v>
      </c>
      <c r="H500" s="16">
        <f>VLOOKUP(A500,[2]Contratos!A:K,11,0)</f>
        <v>45622</v>
      </c>
      <c r="I500" s="17" t="str">
        <f>VLOOKUP(A500,[2]Contratos!A:L,12,0)</f>
        <v>Art. 29 inciso II da Lei nº 13.303/2016.</v>
      </c>
      <c r="J500" s="16">
        <f>VLOOKUP(A500,[2]Contratos!A:M,13,0)</f>
        <v>45997</v>
      </c>
      <c r="K500" s="17">
        <f>VLOOKUP(A500,[2]Contratos!A:N,14,0)</f>
        <v>6150</v>
      </c>
      <c r="L500" s="17" t="str">
        <f>VLOOKUP(A500,[2]Contratos!A:O,15,0)</f>
        <v>ENCERRADO</v>
      </c>
    </row>
    <row r="501" spans="1:12" ht="30" x14ac:dyDescent="0.25">
      <c r="A501" s="24">
        <v>9560</v>
      </c>
      <c r="B501" s="12" t="str">
        <f>VLOOKUP(A501,[2]Contratos!A:B,2,0)</f>
        <v>50900.001419/2024-99</v>
      </c>
      <c r="C501" s="13" t="str">
        <f>VLOOKUP(A501,[2]Contratos!A:C,3,0)</f>
        <v>Aquisição de materiais para reforma do sistema SPDA das torres de iluminação</v>
      </c>
      <c r="D501" s="13" t="str">
        <f>VLOOKUP(A501,[2]Contratos!A:E,5,0)</f>
        <v>KV LUX Média e Alta Tensão de Materiais Elétricos LTDA</v>
      </c>
      <c r="E501" s="14" t="str">
        <f>VLOOKUP(A501,[2]Contratos!A:F,6,0)</f>
        <v>08.196.238/0001-46</v>
      </c>
      <c r="F501" s="15" t="str">
        <f>VLOOKUP(A501,[2]Contratos!A:G,7,0)</f>
        <v>056/2024</v>
      </c>
      <c r="G501" s="15">
        <f>VLOOKUP(A501,[2]Contratos!A:H,8,0)</f>
        <v>0</v>
      </c>
      <c r="H501" s="16">
        <f>VLOOKUP(A501,[2]Contratos!A:K,11,0)</f>
        <v>45615</v>
      </c>
      <c r="I501" s="17" t="str">
        <f>VLOOKUP(A501,[2]Contratos!A:L,12,0)</f>
        <v>Art. 29 inciso II da Lei nº 13.303/2016.</v>
      </c>
      <c r="J501" s="16">
        <f>VLOOKUP(A501,[2]Contratos!A:M,13,0)</f>
        <v>45715</v>
      </c>
      <c r="K501" s="17">
        <f>VLOOKUP(A501,[2]Contratos!A:N,14,0)</f>
        <v>31623.96</v>
      </c>
      <c r="L501" s="17" t="str">
        <f>VLOOKUP(A501,[2]Contratos!A:O,15,0)</f>
        <v>ENCERRADO</v>
      </c>
    </row>
    <row r="502" spans="1:12" ht="30" x14ac:dyDescent="0.25">
      <c r="A502" s="24">
        <v>9570</v>
      </c>
      <c r="B502" s="12" t="str">
        <f>VLOOKUP(A502,[2]Contratos!A:B,2,0)</f>
        <v>50900.001335/2024-55</v>
      </c>
      <c r="C502" s="13" t="str">
        <f>VLOOKUP(A502,[2]Contratos!A:C,3,0)</f>
        <v>contratação do Programa ESG-FIEC para Companhia Docas do Ceará</v>
      </c>
      <c r="D502" s="13" t="str">
        <f>VLOOKUP(A502,[2]Contratos!A:E,5,0)</f>
        <v>Federação das Indústrias do Estado do Ceará - FIEC</v>
      </c>
      <c r="E502" s="14" t="str">
        <f>VLOOKUP(A502,[2]Contratos!A:F,6,0)</f>
        <v>07.264.385/0001-43</v>
      </c>
      <c r="F502" s="15" t="str">
        <f>VLOOKUP(A502,[2]Contratos!A:G,7,0)</f>
        <v>057/2024</v>
      </c>
      <c r="G502" s="15">
        <f>VLOOKUP(A502,[2]Contratos!A:H,8,0)</f>
        <v>0</v>
      </c>
      <c r="H502" s="16">
        <f>VLOOKUP(A502,[2]Contratos!A:K,11,0)</f>
        <v>45649</v>
      </c>
      <c r="I502" s="17" t="str">
        <f>VLOOKUP(A502,[2]Contratos!A:L,12,0)</f>
        <v>Art. 30, inciso II, da Lei nº 13.303/2016</v>
      </c>
      <c r="J502" s="16">
        <f>VLOOKUP(A502,[2]Contratos!A:M,13,0)</f>
        <v>46045</v>
      </c>
      <c r="K502" s="17">
        <f>VLOOKUP(A502,[2]Contratos!A:N,14,0)</f>
        <v>27766.400000000001</v>
      </c>
      <c r="L502" s="17" t="str">
        <f>VLOOKUP(A502,[2]Contratos!A:O,15,0)</f>
        <v>ENCERRADO</v>
      </c>
    </row>
    <row r="503" spans="1:12" ht="30" x14ac:dyDescent="0.25">
      <c r="A503" s="24">
        <v>9580</v>
      </c>
      <c r="B503" s="12" t="str">
        <f>VLOOKUP(A503,[2]Contratos!A:B,2,0)</f>
        <v>50900.001467/2024-87</v>
      </c>
      <c r="C503" s="13" t="str">
        <f>VLOOKUP(A503,[2]Contratos!A:C,3,0)</f>
        <v>Prestação de serviços de manutenção emergencial civil e predial do Porto de Fortaleza</v>
      </c>
      <c r="D503" s="13" t="str">
        <f>VLOOKUP(A503,[2]Contratos!A:E,5,0)</f>
        <v>EDRO ENGENHARIA LTDA</v>
      </c>
      <c r="E503" s="14" t="str">
        <f>VLOOKUP(A503,[2]Contratos!A:F,6,0)</f>
        <v>03.276.273/0001-51</v>
      </c>
      <c r="F503" s="15" t="str">
        <f>VLOOKUP(A503,[2]Contratos!A:G,7,0)</f>
        <v>058/2024</v>
      </c>
      <c r="G503" s="15">
        <f>VLOOKUP(A503,[2]Contratos!A:H,8,0)</f>
        <v>0</v>
      </c>
      <c r="H503" s="16">
        <f>VLOOKUP(A503,[2]Contratos!A:K,11,0)</f>
        <v>45617</v>
      </c>
      <c r="I503" s="17" t="str">
        <f>VLOOKUP(A503,[2]Contratos!A:L,12,0)</f>
        <v>Art. 29, inciso XV, da Lei nº 13.303/2016</v>
      </c>
      <c r="J503" s="16">
        <f>VLOOKUP(A503,[2]Contratos!A:M,13,0)</f>
        <v>45738</v>
      </c>
      <c r="K503" s="17">
        <f>VLOOKUP(A503,[2]Contratos!A:N,14,0)</f>
        <v>903360.03</v>
      </c>
      <c r="L503" s="17" t="str">
        <f>VLOOKUP(A503,[2]Contratos!A:O,15,0)</f>
        <v>ENCERRADO</v>
      </c>
    </row>
    <row r="504" spans="1:12" ht="45" x14ac:dyDescent="0.25">
      <c r="A504" s="24">
        <v>9590</v>
      </c>
      <c r="B504" s="12" t="str">
        <f>VLOOKUP(A504,[2]Contratos!A:B,2,0)</f>
        <v>50900.001246/2024-17</v>
      </c>
      <c r="C504" s="13" t="str">
        <f>VLOOKUP(A504,[2]Contratos!A:C,3,0)</f>
        <v>Contratação da participação da CDC na 19a edição do 
Seminário de Logística no Agronegócio e Seminário Internacional de Logística - EXPOLOG 2024,</v>
      </c>
      <c r="D504" s="13" t="str">
        <f>VLOOKUP(A504,[2]Contratos!A:E,5,0)</f>
        <v>PRÁTICA EVENTOS LTDA</v>
      </c>
      <c r="E504" s="14" t="str">
        <f>VLOOKUP(A504,[2]Contratos!A:F,6,0)</f>
        <v>01.693.006/0001-54</v>
      </c>
      <c r="F504" s="15" t="str">
        <f>VLOOKUP(A504,[2]Contratos!A:G,7,0)</f>
        <v>059/2024</v>
      </c>
      <c r="G504" s="15">
        <f>VLOOKUP(A504,[2]Contratos!A:H,8,0)</f>
        <v>0</v>
      </c>
      <c r="H504" s="16">
        <f>VLOOKUP(A504,[2]Contratos!A:K,11,0)</f>
        <v>45622</v>
      </c>
      <c r="I504" s="17" t="str">
        <f>VLOOKUP(A504,[2]Contratos!A:L,12,0)</f>
        <v>Art. 30, inciso II, da Lei nº 13.303/2016</v>
      </c>
      <c r="J504" s="16">
        <f>VLOOKUP(A504,[2]Contratos!A:M,13,0)</f>
        <v>45653</v>
      </c>
      <c r="K504" s="17">
        <f>VLOOKUP(A504,[2]Contratos!A:N,14,0)</f>
        <v>40000</v>
      </c>
      <c r="L504" s="17" t="str">
        <f>VLOOKUP(A504,[2]Contratos!A:O,15,0)</f>
        <v>ENCERRADO</v>
      </c>
    </row>
    <row r="505" spans="1:12" ht="45" x14ac:dyDescent="0.25">
      <c r="A505" s="24">
        <v>9600</v>
      </c>
      <c r="B505" s="12" t="str">
        <f>VLOOKUP(A505,[2]Contratos!A:B,2,0)</f>
        <v>50900.001364/2024-17</v>
      </c>
      <c r="C505" s="13" t="str">
        <f>VLOOKUP(A505,[2]Contratos!A:C,3,0)</f>
        <v>Aquisição de lâmpadas tubulares vapor metálico e reatores 1.000W/220V para Companhia Docas do Ceará.</v>
      </c>
      <c r="D505" s="13" t="str">
        <f>VLOOKUP(A505,[2]Contratos!A:E,5,0)</f>
        <v>Jocerp Comercial LTDA</v>
      </c>
      <c r="E505" s="14" t="str">
        <f>VLOOKUP(A505,[2]Contratos!A:F,6,0)</f>
        <v>53.019.155/0001-36</v>
      </c>
      <c r="F505" s="15" t="str">
        <f>VLOOKUP(A505,[2]Contratos!A:G,7,0)</f>
        <v>060/2025</v>
      </c>
      <c r="G505" s="15">
        <f>VLOOKUP(A505,[2]Contratos!A:H,8,0)</f>
        <v>0</v>
      </c>
      <c r="H505" s="16">
        <f>VLOOKUP(A505,[2]Contratos!A:K,11,0)</f>
        <v>45624</v>
      </c>
      <c r="I505" s="17" t="str">
        <f>VLOOKUP(A505,[2]Contratos!A:L,12,0)</f>
        <v xml:space="preserve">Lei 13.303/2016
arT. 29, II
 Dispensa de Licitação </v>
      </c>
      <c r="J505" s="16">
        <f>VLOOKUP(A505,[2]Contratos!A:M,13,0)</f>
        <v>45655</v>
      </c>
      <c r="K505" s="17">
        <f>VLOOKUP(A505,[2]Contratos!A:N,14,0)</f>
        <v>57942</v>
      </c>
      <c r="L505" s="17" t="str">
        <f>VLOOKUP(A505,[2]Contratos!A:O,15,0)</f>
        <v>ENCERRADO</v>
      </c>
    </row>
    <row r="506" spans="1:12" ht="30" x14ac:dyDescent="0.25">
      <c r="A506" s="24">
        <v>9610</v>
      </c>
      <c r="B506" s="12" t="str">
        <f>VLOOKUP(A506,[2]Contratos!A:B,2,0)</f>
        <v>50900.001179/2024-22</v>
      </c>
      <c r="C506" s="13" t="str">
        <f>VLOOKUP(A506,[2]Contratos!A:C,3,0)</f>
        <v>Contratação de empresa para construção de novo elevador para o Porto de Fortaleza.</v>
      </c>
      <c r="D506" s="13" t="str">
        <f>VLOOKUP(A506,[2]Contratos!A:E,5,0)</f>
        <v>Primus Construções e Serviços LTDA.</v>
      </c>
      <c r="E506" s="14" t="str">
        <f>VLOOKUP(A506,[2]Contratos!A:F,6,0)</f>
        <v>44.546.744/0001-81</v>
      </c>
      <c r="F506" s="15" t="str">
        <f>VLOOKUP(A506,[2]Contratos!A:G,7,0)</f>
        <v>061/2024</v>
      </c>
      <c r="G506" s="15">
        <f>VLOOKUP(A506,[2]Contratos!A:H,8,0)</f>
        <v>0</v>
      </c>
      <c r="H506" s="16">
        <f>VLOOKUP(A506,[2]Contratos!A:K,11,0)</f>
        <v>45629</v>
      </c>
      <c r="I506" s="17" t="str">
        <f>VLOOKUP(A506,[2]Contratos!A:L,12,0)</f>
        <v>Lei 13.303/2016
Licitalçao CDC - 04/2024</v>
      </c>
      <c r="J506" s="16">
        <f>VLOOKUP(A506,[2]Contratos!A:M,13,0)</f>
        <v>45905</v>
      </c>
      <c r="K506" s="17">
        <f>VLOOKUP(A506,[2]Contratos!A:N,14,0)</f>
        <v>750928.55</v>
      </c>
      <c r="L506" s="17" t="str">
        <f>VLOOKUP(A506,[2]Contratos!A:O,15,0)</f>
        <v>ENCERRADO</v>
      </c>
    </row>
    <row r="507" spans="1:12" ht="30" x14ac:dyDescent="0.25">
      <c r="A507" s="24">
        <v>9611</v>
      </c>
      <c r="B507" s="12" t="str">
        <f>VLOOKUP(A507,[2]Contratos!A:B,2,0)</f>
        <v>50900.001179/2024-22</v>
      </c>
      <c r="C507" s="13" t="str">
        <f>VLOOKUP(A507,[2]Contratos!A:C,3,0)</f>
        <v>Contratação de empresa para construção de novo elevador para o Porto de Fortaleza.</v>
      </c>
      <c r="D507" s="13" t="str">
        <f>VLOOKUP(A507,[2]Contratos!A:E,5,0)</f>
        <v>Primus Construções e Serviços LTDA.</v>
      </c>
      <c r="E507" s="14" t="str">
        <f>VLOOKUP(A507,[2]Contratos!A:F,6,0)</f>
        <v>44.546.744/0001-81</v>
      </c>
      <c r="F507" s="15" t="str">
        <f>VLOOKUP(A507,[2]Contratos!A:G,7,0)</f>
        <v>061/2024</v>
      </c>
      <c r="G507" s="15" t="str">
        <f>VLOOKUP(A507,[2]Contratos!A:H,8,0)</f>
        <v xml:space="preserve">1º ADITIVO DE CONTRATO 61/2024
</v>
      </c>
      <c r="H507" s="16">
        <f>VLOOKUP(A507,[2]Contratos!A:K,11,0)</f>
        <v>45629</v>
      </c>
      <c r="I507" s="17" t="str">
        <f>VLOOKUP(A507,[2]Contratos!A:L,12,0)</f>
        <v>Lei 13.303/2016
Licitalçao CDC - 04/2024</v>
      </c>
      <c r="J507" s="16">
        <f>VLOOKUP(A507,[2]Contratos!A:M,13,0)</f>
        <v>45905</v>
      </c>
      <c r="K507" s="17">
        <f>VLOOKUP(A507,[2]Contratos!A:N,14,0)</f>
        <v>750928.55</v>
      </c>
      <c r="L507" s="17" t="str">
        <f>VLOOKUP(A507,[2]Contratos!A:O,15,0)</f>
        <v>ENCERRADO</v>
      </c>
    </row>
    <row r="508" spans="1:12" ht="30" x14ac:dyDescent="0.25">
      <c r="A508" s="24">
        <v>9612</v>
      </c>
      <c r="B508" s="12" t="str">
        <f>VLOOKUP(A508,[2]Contratos!A:B,2,0)</f>
        <v>50900.001179/2024-22</v>
      </c>
      <c r="C508" s="13" t="str">
        <f>VLOOKUP(A508,[2]Contratos!A:C,3,0)</f>
        <v>Contratação de empresa para construção de novo elevador para o Porto de Fortaleza.</v>
      </c>
      <c r="D508" s="13" t="str">
        <f>VLOOKUP(A508,[2]Contratos!A:E,5,0)</f>
        <v>Primus Construções e Serviços LTDA.</v>
      </c>
      <c r="E508" s="14" t="str">
        <f>VLOOKUP(A508,[2]Contratos!A:F,6,0)</f>
        <v>44.546.744/0001-81</v>
      </c>
      <c r="F508" s="15" t="str">
        <f>VLOOKUP(A508,[2]Contratos!A:G,7,0)</f>
        <v>061/2024</v>
      </c>
      <c r="G508" s="15" t="str">
        <f>VLOOKUP(A508,[2]Contratos!A:H,8,0)</f>
        <v xml:space="preserve">2º ADITIVO DE CONTRATO 61/2024
</v>
      </c>
      <c r="H508" s="16">
        <f>VLOOKUP(A508,[2]Contratos!A:K,11,0)</f>
        <v>45905</v>
      </c>
      <c r="I508" s="17" t="str">
        <f>VLOOKUP(A508,[2]Contratos!A:L,12,0)</f>
        <v>Lei 13.303/2016
Licitalçao CDC - 04/2024</v>
      </c>
      <c r="J508" s="16">
        <f>VLOOKUP(A508,[2]Contratos!A:M,13,0)</f>
        <v>45964</v>
      </c>
      <c r="K508" s="17">
        <f>VLOOKUP(A508,[2]Contratos!A:N,14,0)</f>
        <v>935485.91</v>
      </c>
      <c r="L508" s="17" t="str">
        <f>VLOOKUP(A508,[2]Contratos!A:O,15,0)</f>
        <v>ENCERRADO</v>
      </c>
    </row>
    <row r="509" spans="1:12" ht="30" x14ac:dyDescent="0.25">
      <c r="A509" s="24">
        <v>9620</v>
      </c>
      <c r="B509" s="12" t="str">
        <f>VLOOKUP(A509,[2]Contratos!A:B,2,0)</f>
        <v>50900.001076/2024-62</v>
      </c>
      <c r="C509" s="13" t="str">
        <f>VLOOKUP(A509,[2]Contratos!A:C,3,0)</f>
        <v>Contratação de empresa para realização da obra de requalificação do acesso ao Terminal Marítimo de Fortaleza – TMP</v>
      </c>
      <c r="D509" s="13" t="str">
        <f>VLOOKUP(A509,[2]Contratos!A:E,5,0)</f>
        <v>Construtora CHC Ltda</v>
      </c>
      <c r="E509" s="14" t="str">
        <f>VLOOKUP(A509,[2]Contratos!A:F,6,0)</f>
        <v>09.425.042/0001-49</v>
      </c>
      <c r="F509" s="15" t="str">
        <f>VLOOKUP(A509,[2]Contratos!A:G,7,0)</f>
        <v>062/2024</v>
      </c>
      <c r="G509" s="15">
        <f>VLOOKUP(A509,[2]Contratos!A:H,8,0)</f>
        <v>0</v>
      </c>
      <c r="H509" s="16">
        <f>VLOOKUP(A509,[2]Contratos!A:K,11,0)</f>
        <v>45632</v>
      </c>
      <c r="I509" s="17" t="str">
        <f>VLOOKUP(A509,[2]Contratos!A:L,12,0)</f>
        <v>Lei 13.303/2016
Licitalçao CDC - 02/2024</v>
      </c>
      <c r="J509" s="16">
        <f>VLOOKUP(A509,[2]Contratos!A:M,13,0)</f>
        <v>45879</v>
      </c>
      <c r="K509" s="17">
        <f>VLOOKUP(A509,[2]Contratos!A:N,14,0)</f>
        <v>5215866.4000000004</v>
      </c>
      <c r="L509" s="17" t="str">
        <f>VLOOKUP(A509,[2]Contratos!A:O,15,0)</f>
        <v>ENCERRADO</v>
      </c>
    </row>
    <row r="510" spans="1:12" ht="30" x14ac:dyDescent="0.25">
      <c r="A510" s="24">
        <v>9621</v>
      </c>
      <c r="B510" s="12" t="str">
        <f>VLOOKUP(A510,[2]Contratos!A:B,2,0)</f>
        <v>50900.001076/2024-62</v>
      </c>
      <c r="C510" s="13" t="str">
        <f>VLOOKUP(A510,[2]Contratos!A:C,3,0)</f>
        <v>Contratação de empresa para realização da obra de requalificação do acesso ao Terminal Marítimo de Fortaleza – TMP</v>
      </c>
      <c r="D510" s="13" t="str">
        <f>VLOOKUP(A510,[2]Contratos!A:E,5,0)</f>
        <v>Construtora CHC Ltda</v>
      </c>
      <c r="E510" s="14" t="str">
        <f>VLOOKUP(A510,[2]Contratos!A:F,6,0)</f>
        <v>09.425.042/0001-49</v>
      </c>
      <c r="F510" s="15" t="str">
        <f>VLOOKUP(A510,[2]Contratos!A:G,7,0)</f>
        <v>062/2024</v>
      </c>
      <c r="G510" s="15" t="str">
        <f>VLOOKUP(A510,[2]Contratos!A:H,8,0)</f>
        <v xml:space="preserve">1º ADITIVO DE CONTRATO 62/2024
</v>
      </c>
      <c r="H510" s="16">
        <f>VLOOKUP(A510,[2]Contratos!A:K,11,0)</f>
        <v>45805</v>
      </c>
      <c r="I510" s="17" t="str">
        <f>VLOOKUP(A510,[2]Contratos!A:L,12,0)</f>
        <v>Lei 13.303/2016
Licitalçao CDC - 02/2024</v>
      </c>
      <c r="J510" s="16">
        <f>VLOOKUP(A510,[2]Contratos!A:M,13,0)</f>
        <v>45879</v>
      </c>
      <c r="K510" s="17">
        <f>VLOOKUP(A510,[2]Contratos!A:N,14,0)</f>
        <v>5791920.4800000004</v>
      </c>
      <c r="L510" s="17" t="str">
        <f>VLOOKUP(A510,[2]Contratos!A:O,15,0)</f>
        <v>ENCERRADO</v>
      </c>
    </row>
    <row r="511" spans="1:12" ht="60" x14ac:dyDescent="0.25">
      <c r="A511" s="24">
        <v>9640</v>
      </c>
      <c r="B511" s="12" t="str">
        <f>VLOOKUP(A511,[2]Contratos!A:B,2,0)</f>
        <v>50900.001210/2024-25</v>
      </c>
      <c r="C511" s="13" t="str">
        <f>VLOOKUP(A511,[2]Contratos!A:C,3,0)</f>
        <v>Contratação de entidade sem fins lucrativos, para o desenvolvimento de atividades conjuntas, referentes a triagem, seleção, contratação, acompanhamento e disponibilização de Aprendizes para a Companhia docas do Ceará</v>
      </c>
      <c r="D511" s="13" t="str">
        <f>VLOOKUP(A511,[2]Contratos!A:E,5,0)</f>
        <v>Rede Nacional de Aprendizagem, Promoção Social e Integração - RENAPSI</v>
      </c>
      <c r="E511" s="14" t="str">
        <f>VLOOKUP(A511,[2]Contratos!A:F,6,0)</f>
        <v>37.381.902/0001-25</v>
      </c>
      <c r="F511" s="15" t="str">
        <f>VLOOKUP(A511,[2]Contratos!A:G,7,0)</f>
        <v>064/2024</v>
      </c>
      <c r="G511" s="15">
        <f>VLOOKUP(A511,[2]Contratos!A:H,8,0)</f>
        <v>0</v>
      </c>
      <c r="H511" s="16">
        <f>VLOOKUP(A511,[2]Contratos!A:K,11,0)</f>
        <v>45649</v>
      </c>
      <c r="I511" s="17" t="str">
        <f>VLOOKUP(A511,[2]Contratos!A:L,12,0)</f>
        <v>Art. 29 inciso VII da Lei nº 13.303/2016.</v>
      </c>
      <c r="J511" s="16">
        <f>VLOOKUP(A511,[2]Contratos!A:M,13,0)</f>
        <v>46052</v>
      </c>
      <c r="K511" s="17">
        <f>VLOOKUP(A511,[2]Contratos!A:N,14,0)</f>
        <v>122882.76</v>
      </c>
      <c r="L511" s="17" t="str">
        <f>VLOOKUP(A511,[2]Contratos!A:O,15,0)</f>
        <v>ENCERRADO</v>
      </c>
    </row>
    <row r="512" spans="1:12" ht="60" x14ac:dyDescent="0.25">
      <c r="A512" s="24">
        <v>9641</v>
      </c>
      <c r="B512" s="12" t="str">
        <f>VLOOKUP(A512,[2]Contratos!A:B,2,0)</f>
        <v>50900.001210/2024-25</v>
      </c>
      <c r="C512" s="13" t="str">
        <f>VLOOKUP(A512,[2]Contratos!A:C,3,0)</f>
        <v>Contratação de entidade sem fins lucrativos, para o desenvolvimento de atividades conjuntas, referentes a triagem, seleção, contratação, acompanhamento e disponibilização de Aprendizes para a Companhia docas do Ceará</v>
      </c>
      <c r="D512" s="13" t="str">
        <f>VLOOKUP(A512,[2]Contratos!A:E,5,0)</f>
        <v>Rede Nacional de Aprendizagem, Promoção Social e Integração - RENAPSI</v>
      </c>
      <c r="E512" s="14" t="str">
        <f>VLOOKUP(A512,[2]Contratos!A:F,6,0)</f>
        <v>37.381.902/0001-25</v>
      </c>
      <c r="F512" s="15" t="str">
        <f>VLOOKUP(A512,[2]Contratos!A:G,7,0)</f>
        <v>064/2024</v>
      </c>
      <c r="G512" s="15" t="str">
        <f>VLOOKUP(A512,[2]Contratos!A:H,8,0)</f>
        <v xml:space="preserve">1º ADITIVO DE CONTRATO 64/2024
</v>
      </c>
      <c r="H512" s="16">
        <f>VLOOKUP(A512,[2]Contratos!A:K,11,0)</f>
        <v>46052</v>
      </c>
      <c r="I512" s="17" t="str">
        <f>VLOOKUP(A512,[2]Contratos!A:L,12,0)</f>
        <v>Art. 29 inciso VII da Lei nº 13.303/2016.</v>
      </c>
      <c r="J512" s="16">
        <f>VLOOKUP(A512,[2]Contratos!A:M,13,0)</f>
        <v>46418</v>
      </c>
      <c r="K512" s="17">
        <f>VLOOKUP(A512,[2]Contratos!A:N,14,0)</f>
        <v>129231.48</v>
      </c>
      <c r="L512" s="17" t="str">
        <f>VLOOKUP(A512,[2]Contratos!A:O,15,0)</f>
        <v>EM EXECUÇÃO</v>
      </c>
    </row>
    <row r="513" spans="1:12" ht="30" x14ac:dyDescent="0.25">
      <c r="A513" s="24">
        <v>9650</v>
      </c>
      <c r="B513" s="12" t="str">
        <f>VLOOKUP(A513,[2]Contratos!A:B,2,0)</f>
        <v>50900.001294/2023-16</v>
      </c>
      <c r="C513" s="13" t="str">
        <f>VLOOKUP(A513,[2]Contratos!A:C,3,0)</f>
        <v>Contratação de serviço de limpeza e apoio administrativo</v>
      </c>
      <c r="D513" s="13" t="str">
        <f>VLOOKUP(A513,[2]Contratos!A:E,5,0)</f>
        <v>MG Construção, Manutenção e Serviços Ltda</v>
      </c>
      <c r="E513" s="14" t="str">
        <f>VLOOKUP(A513,[2]Contratos!A:F,6,0)</f>
        <v>36.999.552/0001-00</v>
      </c>
      <c r="F513" s="15" t="str">
        <f>VLOOKUP(A513,[2]Contratos!A:G,7,0)</f>
        <v>065/2024</v>
      </c>
      <c r="G513" s="15">
        <f>VLOOKUP(A513,[2]Contratos!A:H,8,0)</f>
        <v>0</v>
      </c>
      <c r="H513" s="16">
        <f>VLOOKUP(A513,[2]Contratos!A:K,11,0)</f>
        <v>45663</v>
      </c>
      <c r="I513" s="17" t="str">
        <f>VLOOKUP(A513,[2]Contratos!A:L,12,0)</f>
        <v>Lei nº 13.303/2016 PE 90010/2024</v>
      </c>
      <c r="J513" s="16">
        <f>VLOOKUP(A513,[2]Contratos!A:M,13,0)</f>
        <v>46032</v>
      </c>
      <c r="K513" s="17">
        <f>VLOOKUP(A513,[2]Contratos!A:N,14,0)</f>
        <v>4324384</v>
      </c>
      <c r="L513" s="17" t="str">
        <f>VLOOKUP(A513,[2]Contratos!A:O,15,0)</f>
        <v>ENCERRADO</v>
      </c>
    </row>
    <row r="514" spans="1:12" ht="60" x14ac:dyDescent="0.25">
      <c r="A514" s="24">
        <v>9660</v>
      </c>
      <c r="B514" s="12" t="str">
        <f>VLOOKUP(A514,[2]Contratos!A:B,2,0)</f>
        <v>50900.001660/2024-18</v>
      </c>
      <c r="C514" s="13" t="str">
        <f>VLOOKUP(A514,[2]Contratos!A:C,3,0)</f>
        <v>Contratação emergencial do serviço de vigilância patrimonial, com dedicação exclusiva de mão de obra e fornecimento de itens necessários à execução, para atender às necessidades da Companhia Docas do Ceará - CDC</v>
      </c>
      <c r="D514" s="13" t="str">
        <f>VLOOKUP(A514,[2]Contratos!A:E,5,0)</f>
        <v>SERVIARM - Serviço de Vigilância Armada LTDA</v>
      </c>
      <c r="E514" s="14" t="str">
        <f>VLOOKUP(A514,[2]Contratos!A:F,6,0)</f>
        <v>09.451.428/0001-25</v>
      </c>
      <c r="F514" s="15" t="str">
        <f>VLOOKUP(A514,[2]Contratos!A:G,7,0)</f>
        <v>066/2024</v>
      </c>
      <c r="G514" s="15">
        <f>VLOOKUP(A514,[2]Contratos!A:H,8,0)</f>
        <v>0</v>
      </c>
      <c r="H514" s="16">
        <f>VLOOKUP(A514,[2]Contratos!A:K,11,0)</f>
        <v>45653</v>
      </c>
      <c r="I514" s="17" t="str">
        <f>VLOOKUP(A514,[2]Contratos!A:L,12,0)</f>
        <v xml:space="preserve">Lei 13.303/2016
arT. 29, XV
 Dispensa de Licitação </v>
      </c>
      <c r="J514" s="16">
        <f>VLOOKUP(A514,[2]Contratos!A:M,13,0)</f>
        <v>45833</v>
      </c>
      <c r="K514" s="17">
        <f>VLOOKUP(A514,[2]Contratos!A:N,14,0)</f>
        <v>2256084.42</v>
      </c>
      <c r="L514" s="17" t="str">
        <f>VLOOKUP(A514,[2]Contratos!A:O,15,0)</f>
        <v>ENCERRADO</v>
      </c>
    </row>
    <row r="515" spans="1:12" ht="60" x14ac:dyDescent="0.25">
      <c r="A515" s="24">
        <v>9661</v>
      </c>
      <c r="B515" s="12" t="str">
        <f>VLOOKUP(A515,[2]Contratos!A:B,2,0)</f>
        <v>50900.001660/2024-18</v>
      </c>
      <c r="C515" s="13" t="str">
        <f>VLOOKUP(A515,[2]Contratos!A:C,3,0)</f>
        <v>Contratação emergencial do serviço de vigilância patrimonial, com dedicação exclusiva de mão de obra e fornecimento de itens necessários à execução, para atender às necessidades da Companhia Docas do Ceará - CDC</v>
      </c>
      <c r="D515" s="13" t="str">
        <f>VLOOKUP(A515,[2]Contratos!A:E,5,0)</f>
        <v>SERVIARM - Serviço de Vigilância Armada LTDA</v>
      </c>
      <c r="E515" s="14" t="str">
        <f>VLOOKUP(A515,[2]Contratos!A:F,6,0)</f>
        <v>09.451.428/0001-25</v>
      </c>
      <c r="F515" s="15" t="str">
        <f>VLOOKUP(A515,[2]Contratos!A:G,7,0)</f>
        <v>066/2024</v>
      </c>
      <c r="G515" s="15" t="str">
        <f>VLOOKUP(A515,[2]Contratos!A:H,8,0)</f>
        <v xml:space="preserve">1º ADITIVO DE CONTRATO 66/2024
</v>
      </c>
      <c r="H515" s="16">
        <f>VLOOKUP(A515,[2]Contratos!A:K,11,0)</f>
        <v>45833</v>
      </c>
      <c r="I515" s="17" t="str">
        <f>VLOOKUP(A515,[2]Contratos!A:L,12,0)</f>
        <v xml:space="preserve">Lei 13.303/2016
arT. 29, XV
 Dispensa de Licitação </v>
      </c>
      <c r="J515" s="16">
        <f>VLOOKUP(A515,[2]Contratos!A:M,13,0)</f>
        <v>45833</v>
      </c>
      <c r="K515" s="17">
        <f>VLOOKUP(A515,[2]Contratos!A:N,14,0)</f>
        <v>2140899.6</v>
      </c>
      <c r="L515" s="17" t="str">
        <f>VLOOKUP(A515,[2]Contratos!A:O,15,0)</f>
        <v>ENCERRADO</v>
      </c>
    </row>
    <row r="516" spans="1:12" ht="90" x14ac:dyDescent="0.25">
      <c r="A516" s="24">
        <v>10010</v>
      </c>
      <c r="B516" s="12" t="str">
        <f>VLOOKUP(A516,[2]Contratos!A:B,2,0)</f>
        <v>50900.001033/2024-87</v>
      </c>
      <c r="C516" s="13" t="str">
        <f>VLOOKUP(A516,[2]Contratos!A:C,3,0)</f>
        <v>Contratação de empresa especializada para a prestação de serviço de fornecimento de energia através do Ambiente de Contratação Livre (ACL), incluindo as obrigações perante a Câmara de Comercialização de Energia Elétrica (CCEE) e eventuais adequações físicas necessárias ao processo de migração, com o objetivo de reduzir os custos com energia elétrica da Companhia Docas do Ceará.</v>
      </c>
      <c r="D516" s="13" t="str">
        <f>VLOOKUP(A516,[2]Contratos!A:E,5,0)</f>
        <v>KROMA COMERCIALIZADORA DE ENERGIA LTDA</v>
      </c>
      <c r="E516" s="14" t="str">
        <f>VLOOKUP(A516,[2]Contratos!A:F,6,0)</f>
        <v>10.202.852/0001-15</v>
      </c>
      <c r="F516" s="15" t="str">
        <f>VLOOKUP(A516,[2]Contratos!A:G,7,0)</f>
        <v>001/2025</v>
      </c>
      <c r="G516" s="15">
        <f>VLOOKUP(A516,[2]Contratos!A:H,8,0)</f>
        <v>0</v>
      </c>
      <c r="H516" s="16">
        <f>VLOOKUP(A516,[2]Contratos!A:K,11,0)</f>
        <v>45673</v>
      </c>
      <c r="I516" s="17" t="str">
        <f>VLOOKUP(A516,[2]Contratos!A:L,12,0)</f>
        <v>Lei 13.303/2016
Licitalçao CDC - 90011/2024</v>
      </c>
      <c r="J516" s="16">
        <f>VLOOKUP(A516,[2]Contratos!A:M,13,0)</f>
        <v>47511</v>
      </c>
      <c r="K516" s="17">
        <f>VLOOKUP(A516,[2]Contratos!A:N,14,0)</f>
        <v>5305085.28</v>
      </c>
      <c r="L516" s="17" t="str">
        <f>VLOOKUP(A516,[2]Contratos!A:O,15,0)</f>
        <v>EM EXECUÇÃO</v>
      </c>
    </row>
    <row r="517" spans="1:12" ht="45" x14ac:dyDescent="0.25">
      <c r="A517" s="24">
        <v>10020</v>
      </c>
      <c r="B517" s="12" t="str">
        <f>VLOOKUP(A517,[2]Contratos!A:B,2,0)</f>
        <v>50900.001176/2024-99</v>
      </c>
      <c r="C517" s="13" t="str">
        <f>VLOOKUP(A517,[2]Contratos!A:C,3,0)</f>
        <v>Prestação de serviços de manutenção dos sistemas de folha de pagamento, contabilidade e patrimônio para a Companhia Docas do Ceará</v>
      </c>
      <c r="D517" s="13" t="str">
        <f>VLOOKUP(A517,[2]Contratos!A:E,5,0)</f>
        <v>Fortes Tecnologia em Sistemas LTDA</v>
      </c>
      <c r="E517" s="14" t="str">
        <f>VLOOKUP(A517,[2]Contratos!A:F,6,0)</f>
        <v>63.542.443/0001-24</v>
      </c>
      <c r="F517" s="15" t="str">
        <f>VLOOKUP(A517,[2]Contratos!A:G,7,0)</f>
        <v>002/2025</v>
      </c>
      <c r="G517" s="15">
        <f>VLOOKUP(A517,[2]Contratos!A:H,8,0)</f>
        <v>0</v>
      </c>
      <c r="H517" s="16">
        <f>VLOOKUP(A517,[2]Contratos!A:K,11,0)</f>
        <v>45688</v>
      </c>
      <c r="I517" s="17" t="str">
        <f>VLOOKUP(A517,[2]Contratos!A:L,12,0)</f>
        <v>Art. 30, inciso II, da Lei nº 13.303/2016</v>
      </c>
      <c r="J517" s="16">
        <f>VLOOKUP(A517,[2]Contratos!A:M,13,0)</f>
        <v>46058</v>
      </c>
      <c r="K517" s="17">
        <f>VLOOKUP(A517,[2]Contratos!A:N,14,0)</f>
        <v>49800</v>
      </c>
      <c r="L517" s="17" t="str">
        <f>VLOOKUP(A517,[2]Contratos!A:O,15,0)</f>
        <v>ENCERRADO</v>
      </c>
    </row>
    <row r="518" spans="1:12" ht="45" x14ac:dyDescent="0.25">
      <c r="A518" s="24">
        <v>10021</v>
      </c>
      <c r="B518" s="12" t="str">
        <f>VLOOKUP(A518,[2]Contratos!A:B,2,0)</f>
        <v>50900.001176/2024-99</v>
      </c>
      <c r="C518" s="13" t="str">
        <f>VLOOKUP(A518,[2]Contratos!A:C,3,0)</f>
        <v>Prestação de serviços de manutenção dos sistemas de folha de pagamento, contabilidade e patrimônio para a Companhia Docas do Ceará</v>
      </c>
      <c r="D518" s="13" t="str">
        <f>VLOOKUP(A518,[2]Contratos!A:E,5,0)</f>
        <v>Fortes Tecnologia em Sistemas LTDA</v>
      </c>
      <c r="E518" s="14" t="str">
        <f>VLOOKUP(A518,[2]Contratos!A:F,6,0)</f>
        <v>63.542.443/0001-24</v>
      </c>
      <c r="F518" s="15" t="str">
        <f>VLOOKUP(A518,[2]Contratos!A:G,7,0)</f>
        <v>002/2025</v>
      </c>
      <c r="G518" s="15" t="str">
        <f>VLOOKUP(A518,[2]Contratos!A:H,8,0)</f>
        <v xml:space="preserve">1º ADITIVO DE CONTRATO 002/2025
</v>
      </c>
      <c r="H518" s="16">
        <f>VLOOKUP(A518,[2]Contratos!A:K,11,0)</f>
        <v>46058</v>
      </c>
      <c r="I518" s="17" t="str">
        <f>VLOOKUP(A518,[2]Contratos!A:L,12,0)</f>
        <v>Art. 30, inciso II, da Lei nº 13.303/2016</v>
      </c>
      <c r="J518" s="16">
        <f>VLOOKUP(A518,[2]Contratos!A:M,13,0)</f>
        <v>46423</v>
      </c>
      <c r="K518" s="17">
        <f>VLOOKUP(A518,[2]Contratos!A:N,14,0)</f>
        <v>49800</v>
      </c>
      <c r="L518" s="17" t="str">
        <f>VLOOKUP(A518,[2]Contratos!A:O,15,0)</f>
        <v>EM EXECUÇÃO</v>
      </c>
    </row>
    <row r="519" spans="1:12" ht="60" x14ac:dyDescent="0.25">
      <c r="A519" s="24">
        <v>10030</v>
      </c>
      <c r="B519" s="12" t="str">
        <f>VLOOKUP(A519,[2]Contratos!A:B,2,0)</f>
        <v>50900.000175/2024-27</v>
      </c>
      <c r="C519" s="13" t="str">
        <f>VLOOKUP(A519,[2]Contratos!A:C,3,0)</f>
        <v>Serviço de administração, gerenciamento, emissão e fornecimento de vale alimentação/refeição, destinados aos empregados da Companhia Docas do Ceará</v>
      </c>
      <c r="D519" s="13" t="str">
        <f>VLOOKUP(A519,[2]Contratos!A:E,5,0)</f>
        <v>Pluxee Benefícios Brasil S.A</v>
      </c>
      <c r="E519" s="14" t="str">
        <f>VLOOKUP(A519,[2]Contratos!A:F,6,0)</f>
        <v>69.034.668/0001-56</v>
      </c>
      <c r="F519" s="15" t="str">
        <f>VLOOKUP(A519,[2]Contratos!A:G,7,0)</f>
        <v>003/2025</v>
      </c>
      <c r="G519" s="15">
        <f>VLOOKUP(A519,[2]Contratos!A:H,8,0)</f>
        <v>0</v>
      </c>
      <c r="H519" s="16">
        <f>VLOOKUP(A519,[2]Contratos!A:K,11,0)</f>
        <v>45678</v>
      </c>
      <c r="I519" s="17" t="str">
        <f>VLOOKUP(A519,[2]Contratos!A:L,12,0)</f>
        <v>Lei 13.303/2016
Contratação Direta Edital de Credenciamento - 01/2024</v>
      </c>
      <c r="J519" s="16">
        <f>VLOOKUP(A519,[2]Contratos!A:M,13,0)</f>
        <v>46045</v>
      </c>
      <c r="K519" s="17">
        <f>VLOOKUP(A519,[2]Contratos!A:N,14,0)</f>
        <v>2317114.3199999998</v>
      </c>
      <c r="L519" s="17" t="str">
        <f>VLOOKUP(A519,[2]Contratos!A:O,15,0)</f>
        <v>ENCERRADO</v>
      </c>
    </row>
    <row r="520" spans="1:12" ht="60" x14ac:dyDescent="0.25">
      <c r="A520" s="24">
        <v>10031</v>
      </c>
      <c r="B520" s="12" t="str">
        <f>VLOOKUP(A520,[2]Contratos!A:B,2,0)</f>
        <v>50900.000175/2024-27</v>
      </c>
      <c r="C520" s="13" t="str">
        <f>VLOOKUP(A520,[2]Contratos!A:C,3,0)</f>
        <v>Serviço de administração, gerenciamento, emissão e fornecimento de vale alimentação/refeição, destinados aos empregados da Companhia Docas do Ceará</v>
      </c>
      <c r="D520" s="13" t="str">
        <f>VLOOKUP(A520,[2]Contratos!A:E,5,0)</f>
        <v>Pluxee Benefícios Brasil S.A</v>
      </c>
      <c r="E520" s="14" t="str">
        <f>VLOOKUP(A520,[2]Contratos!A:F,6,0)</f>
        <v>69.034.668/0001-56</v>
      </c>
      <c r="F520" s="15" t="str">
        <f>VLOOKUP(A520,[2]Contratos!A:G,7,0)</f>
        <v>003/2025</v>
      </c>
      <c r="G520" s="15" t="str">
        <f>VLOOKUP(A520,[2]Contratos!A:H,8,0)</f>
        <v xml:space="preserve">1º ADITIVO DE CONTRATO 002/2025
</v>
      </c>
      <c r="H520" s="16">
        <f>VLOOKUP(A520,[2]Contratos!A:K,11,0)</f>
        <v>45957</v>
      </c>
      <c r="I520" s="17" t="str">
        <f>VLOOKUP(A520,[2]Contratos!A:L,12,0)</f>
        <v>Lei 13.303/2016
Contratação Direta Edital de Credenciamento - 01/2024</v>
      </c>
      <c r="J520" s="16">
        <f>VLOOKUP(A520,[2]Contratos!A:M,13,0)</f>
        <v>46045</v>
      </c>
      <c r="K520" s="17">
        <f>VLOOKUP(A520,[2]Contratos!A:N,14,0)</f>
        <v>2619143.02</v>
      </c>
      <c r="L520" s="17" t="str">
        <f>VLOOKUP(A520,[2]Contratos!A:O,15,0)</f>
        <v>ENCERRADO</v>
      </c>
    </row>
    <row r="521" spans="1:12" ht="60" x14ac:dyDescent="0.25">
      <c r="A521" s="24">
        <v>10032</v>
      </c>
      <c r="B521" s="12" t="str">
        <f>VLOOKUP(A521,[2]Contratos!A:B,2,0)</f>
        <v>50900.000175/2024-27</v>
      </c>
      <c r="C521" s="13" t="str">
        <f>VLOOKUP(A521,[2]Contratos!A:C,3,0)</f>
        <v>Serviço de administração, gerenciamento, emissão e fornecimento de vale alimentação/refeição, destinados aos empregados da Companhia Docas do Ceará</v>
      </c>
      <c r="D521" s="13" t="str">
        <f>VLOOKUP(A521,[2]Contratos!A:E,5,0)</f>
        <v>Pluxee Benefícios Brasil S.A</v>
      </c>
      <c r="E521" s="14" t="str">
        <f>VLOOKUP(A521,[2]Contratos!A:F,6,0)</f>
        <v>69.034.668/0001-56</v>
      </c>
      <c r="F521" s="15" t="str">
        <f>VLOOKUP(A521,[2]Contratos!A:G,7,0)</f>
        <v>003/2025</v>
      </c>
      <c r="G521" s="15" t="str">
        <f>VLOOKUP(A521,[2]Contratos!A:H,8,0)</f>
        <v xml:space="preserve">2º ADITIVO DE CONTRATO 002/2025
</v>
      </c>
      <c r="H521" s="16">
        <f>VLOOKUP(A521,[2]Contratos!A:K,11,0)</f>
        <v>46044</v>
      </c>
      <c r="I521" s="17" t="str">
        <f>VLOOKUP(A521,[2]Contratos!A:L,12,0)</f>
        <v>Lei 13.303/2016
Contratação Direta Edital de Credenciamento - 01/2024</v>
      </c>
      <c r="J521" s="16">
        <f>VLOOKUP(A521,[2]Contratos!A:M,13,0)</f>
        <v>46410</v>
      </c>
      <c r="K521" s="17">
        <f>VLOOKUP(A521,[2]Contratos!A:N,14,0)</f>
        <v>2755334.4</v>
      </c>
      <c r="L521" s="17" t="str">
        <f>VLOOKUP(A521,[2]Contratos!A:O,15,0)</f>
        <v>EM EXECUÇÃO</v>
      </c>
    </row>
    <row r="522" spans="1:12" ht="150" x14ac:dyDescent="0.25">
      <c r="A522" s="24">
        <v>10040</v>
      </c>
      <c r="B522" s="12" t="str">
        <f>VLOOKUP(A522,[2]Contratos!A:B,2,0)</f>
        <v>50900.001385/2024-32</v>
      </c>
      <c r="C522" s="13" t="str">
        <f>VLOOKUP(A522,[2]Contratos!A:C,3,0)</f>
        <v>Prestação do serviço de Auditoria Externa (independente), compreendendo: auditorias trimestrais e anual dos registros contábeis e controles atinentes, formalizados através de Relatório e de Parecer de Auditor Independente, na sua forma padronizada e legislação em vigor, registrando se as demonstrações financeiras representam adequadamente a posição patrimonial e financeira da Companhia, o resultado de suas operações, as mutações de seu patrimônio líquido e o Fluxo de Caixa trimestralmente e referente ao encerramento do exercício, enfim, abrigando todas as práticas contábeis adotadas para o tipo de serviço.</v>
      </c>
      <c r="D522" s="13" t="str">
        <f>VLOOKUP(A522,[2]Contratos!A:E,5,0)</f>
        <v>Audiplac Auditoria e Assessoria Contábil S/S</v>
      </c>
      <c r="E522" s="14" t="str">
        <f>VLOOKUP(A522,[2]Contratos!A:F,6,0)</f>
        <v>41.396.359/0001-07</v>
      </c>
      <c r="F522" s="15" t="str">
        <f>VLOOKUP(A522,[2]Contratos!A:G,7,0)</f>
        <v>004/2025</v>
      </c>
      <c r="G522" s="15">
        <f>VLOOKUP(A522,[2]Contratos!A:H,8,0)</f>
        <v>0</v>
      </c>
      <c r="H522" s="16">
        <f>VLOOKUP(A522,[2]Contratos!A:K,11,0)</f>
        <v>45685</v>
      </c>
      <c r="I522" s="17" t="str">
        <f>VLOOKUP(A522,[2]Contratos!A:L,12,0)</f>
        <v xml:space="preserve">Lei 13.303/2016
arT. 29, II
 Dispensa de Licitação  </v>
      </c>
      <c r="J522" s="16">
        <f>VLOOKUP(A522,[2]Contratos!A:M,13,0)</f>
        <v>46051</v>
      </c>
      <c r="K522" s="17">
        <f>VLOOKUP(A522,[2]Contratos!A:N,14,0)</f>
        <v>27885</v>
      </c>
      <c r="L522" s="17" t="str">
        <f>VLOOKUP(A522,[2]Contratos!A:O,15,0)</f>
        <v>ENCERRADO</v>
      </c>
    </row>
    <row r="523" spans="1:12" ht="45" x14ac:dyDescent="0.25">
      <c r="A523" s="24">
        <v>10050</v>
      </c>
      <c r="B523" s="12" t="str">
        <f>VLOOKUP(A523,[2]Contratos!A:B,2,0)</f>
        <v>50900.001796/2024-28</v>
      </c>
      <c r="C523" s="13" t="str">
        <f>VLOOKUP(A523,[2]Contratos!A:C,3,0)</f>
        <v>Prestação de serviços de orquestração em nuvem para a Companhia Docas do Ceará - CDC</v>
      </c>
      <c r="D523" s="13" t="str">
        <f>VLOOKUP(A523,[2]Contratos!A:E,5,0)</f>
        <v>Multicloud Digital Ltda </v>
      </c>
      <c r="E523" s="14" t="str">
        <f>VLOOKUP(A523,[2]Contratos!A:F,6,0)</f>
        <v>38.410.286/0001-56</v>
      </c>
      <c r="F523" s="15" t="str">
        <f>VLOOKUP(A523,[2]Contratos!A:G,7,0)</f>
        <v>005/2025</v>
      </c>
      <c r="G523" s="15">
        <f>VLOOKUP(A523,[2]Contratos!A:H,8,0)</f>
        <v>0</v>
      </c>
      <c r="H523" s="16">
        <f>VLOOKUP(A523,[2]Contratos!A:K,11,0)</f>
        <v>45990</v>
      </c>
      <c r="I523" s="17" t="str">
        <f>VLOOKUP(A523,[2]Contratos!A:L,12,0)</f>
        <v xml:space="preserve">Lei 13.303/2016
arT. 29, XV
 Dispensa de Licitação  </v>
      </c>
      <c r="J523" s="16">
        <f>VLOOKUP(A523,[2]Contratos!A:M,13,0)</f>
        <v>45871</v>
      </c>
      <c r="K523" s="17">
        <f>VLOOKUP(A523,[2]Contratos!A:N,14,0)</f>
        <v>753866.1</v>
      </c>
      <c r="L523" s="17" t="str">
        <f>VLOOKUP(A523,[2]Contratos!A:O,15,0)</f>
        <v>ENCERRADO</v>
      </c>
    </row>
    <row r="524" spans="1:12" ht="45" x14ac:dyDescent="0.25">
      <c r="A524" s="24">
        <v>10051</v>
      </c>
      <c r="B524" s="12" t="str">
        <f>VLOOKUP(A524,[2]Contratos!A:B,2,0)</f>
        <v>50900.001796/2024-28</v>
      </c>
      <c r="C524" s="13" t="str">
        <f>VLOOKUP(A524,[2]Contratos!A:C,3,0)</f>
        <v>Prestação de serviços de orquestração em nuvem para a Companhia Docas do Ceará - CDC</v>
      </c>
      <c r="D524" s="13" t="str">
        <f>VLOOKUP(A524,[2]Contratos!A:E,5,0)</f>
        <v>Multicloud Digital Ltda </v>
      </c>
      <c r="E524" s="14" t="str">
        <f>VLOOKUP(A524,[2]Contratos!A:F,6,0)</f>
        <v>38.410.286/0001-56</v>
      </c>
      <c r="F524" s="15" t="str">
        <f>VLOOKUP(A524,[2]Contratos!A:G,7,0)</f>
        <v>005/2025</v>
      </c>
      <c r="G524" s="15" t="str">
        <f>VLOOKUP(A524,[2]Contratos!A:H,8,0)</f>
        <v xml:space="preserve">1º ADITIVO DE CONTRATO 002/2025
</v>
      </c>
      <c r="H524" s="16">
        <f>VLOOKUP(A524,[2]Contratos!A:K,11,0)</f>
        <v>45831</v>
      </c>
      <c r="I524" s="17" t="str">
        <f>VLOOKUP(A524,[2]Contratos!A:L,12,0)</f>
        <v xml:space="preserve">Lei 13.303/2016
arT. 29, XV
 Dispensa de Licitação  </v>
      </c>
      <c r="J524" s="16">
        <f>VLOOKUP(A524,[2]Contratos!A:M,13,0)</f>
        <v>45871</v>
      </c>
      <c r="K524" s="17">
        <f>VLOOKUP(A524,[2]Contratos!A:N,14,0)</f>
        <v>886958.75</v>
      </c>
      <c r="L524" s="17" t="str">
        <f>VLOOKUP(A524,[2]Contratos!A:O,15,0)</f>
        <v>ENCERRADO</v>
      </c>
    </row>
    <row r="525" spans="1:12" ht="45" x14ac:dyDescent="0.25">
      <c r="A525" s="24">
        <v>10060</v>
      </c>
      <c r="B525" s="12" t="str">
        <f>VLOOKUP(A525,[2]Contratos!A:B,2,0)</f>
        <v>50900.001347/2024-80</v>
      </c>
      <c r="C525" s="13" t="str">
        <f>VLOOKUP(A525,[2]Contratos!A:C,3,0)</f>
        <v>Contratação de nova Pesquisa e Estudos Náuticos de Navegabilidade para viabilização de Navios Porta-Contêiner LOA366m para o Porto de Fortaleza/CE</v>
      </c>
      <c r="D525" s="13" t="str">
        <f>VLOOKUP(A525,[2]Contratos!A:E,5,0)</f>
        <v>Fundação para o Desenvolvimento Tecnológico da Engenharia - FDTE</v>
      </c>
      <c r="E525" s="14" t="str">
        <f>VLOOKUP(A525,[2]Contratos!A:F,6,0)</f>
        <v>43.588.755/0001-61</v>
      </c>
      <c r="F525" s="15" t="str">
        <f>VLOOKUP(A525,[2]Contratos!A:G,7,0)</f>
        <v>006/2025</v>
      </c>
      <c r="G525" s="15">
        <f>VLOOKUP(A525,[2]Contratos!A:H,8,0)</f>
        <v>0</v>
      </c>
      <c r="H525" s="16">
        <f>VLOOKUP(A525,[2]Contratos!A:K,11,0)</f>
        <v>45700</v>
      </c>
      <c r="I525" s="17" t="str">
        <f>VLOOKUP(A525,[2]Contratos!A:L,12,0)</f>
        <v xml:space="preserve">Lei 13.303/2016
art. 30, II
 Dispensa de Licitação  </v>
      </c>
      <c r="J525" s="16">
        <f>VLOOKUP(A525,[2]Contratos!A:M,13,0)</f>
        <v>45916</v>
      </c>
      <c r="K525" s="17">
        <f>VLOOKUP(A525,[2]Contratos!A:N,14,0)</f>
        <v>2074189.2</v>
      </c>
      <c r="L525" s="17" t="str">
        <f>VLOOKUP(A525,[2]Contratos!A:O,15,0)</f>
        <v>ENCERRADO</v>
      </c>
    </row>
    <row r="526" spans="1:12" ht="45" x14ac:dyDescent="0.25">
      <c r="A526" s="24">
        <v>10061</v>
      </c>
      <c r="B526" s="12" t="str">
        <f>VLOOKUP(A526,[2]Contratos!A:B,2,0)</f>
        <v>50900.001347/2024-80</v>
      </c>
      <c r="C526" s="13" t="str">
        <f>VLOOKUP(A526,[2]Contratos!A:C,3,0)</f>
        <v>Contratação de nova Pesquisa e Estudos Náuticos de Navegabilidade para viabilização de Navios Porta-Contêiner LOA366m para o Porto de Fortaleza/CE</v>
      </c>
      <c r="D526" s="13" t="str">
        <f>VLOOKUP(A526,[2]Contratos!A:E,5,0)</f>
        <v>Fundação para o Desenvolvimento Tecnológico da Engenharia - FDTE</v>
      </c>
      <c r="E526" s="14" t="str">
        <f>VLOOKUP(A526,[2]Contratos!A:F,6,0)</f>
        <v>43.588.755/0001-61</v>
      </c>
      <c r="F526" s="15" t="str">
        <f>VLOOKUP(A526,[2]Contratos!A:G,7,0)</f>
        <v>006/2025</v>
      </c>
      <c r="G526" s="15" t="str">
        <f>VLOOKUP(A526,[2]Contratos!A:H,8,0)</f>
        <v xml:space="preserve">1º ADITIVO DE CONTRATO 002/2025
</v>
      </c>
      <c r="H526" s="16">
        <f>VLOOKUP(A526,[2]Contratos!A:K,11,0)</f>
        <v>45896</v>
      </c>
      <c r="I526" s="17" t="str">
        <f>VLOOKUP(A526,[2]Contratos!A:L,12,0)</f>
        <v xml:space="preserve">Lei 13.303/2016
art. 30, II
 Dispensa de Licitação  </v>
      </c>
      <c r="J526" s="16">
        <f>VLOOKUP(A526,[2]Contratos!A:M,13,0)</f>
        <v>46096</v>
      </c>
      <c r="K526" s="17">
        <f>VLOOKUP(A526,[2]Contratos!A:N,14,0)</f>
        <v>2074189.2</v>
      </c>
      <c r="L526" s="17" t="str">
        <f>VLOOKUP(A526,[2]Contratos!A:O,15,0)</f>
        <v>ENCERRADO</v>
      </c>
    </row>
    <row r="527" spans="1:12" ht="45" x14ac:dyDescent="0.25">
      <c r="A527" s="24">
        <v>10062</v>
      </c>
      <c r="B527" s="12" t="str">
        <f>VLOOKUP(A527,[2]Contratos!A:B,2,0)</f>
        <v>50900.001347/2024-80</v>
      </c>
      <c r="C527" s="13" t="str">
        <f>VLOOKUP(A527,[2]Contratos!A:C,3,0)</f>
        <v>Contratação de nova Pesquisa e Estudos Náuticos de Navegabilidade para viabilização de Navios Porta-Contêiner LOA366m para o Porto de Fortaleza/CE</v>
      </c>
      <c r="D527" s="13" t="str">
        <f>VLOOKUP(A527,[2]Contratos!A:E,5,0)</f>
        <v>Fundação para o Desenvolvimento Tecnológico da Engenharia - FDTE</v>
      </c>
      <c r="E527" s="14" t="str">
        <f>VLOOKUP(A527,[2]Contratos!A:F,6,0)</f>
        <v>43.588.755/0001-61</v>
      </c>
      <c r="F527" s="15" t="str">
        <f>VLOOKUP(A527,[2]Contratos!A:G,7,0)</f>
        <v>006/2025</v>
      </c>
      <c r="G527" s="15" t="str">
        <f>VLOOKUP(A527,[2]Contratos!A:H,8,0)</f>
        <v xml:space="preserve">2º ADITIVO DE CONTRATO 002/2025
</v>
      </c>
      <c r="H527" s="16">
        <f>VLOOKUP(A527,[2]Contratos!A:K,11,0)</f>
        <v>45975</v>
      </c>
      <c r="I527" s="17" t="str">
        <f>VLOOKUP(A527,[2]Contratos!A:L,12,0)</f>
        <v xml:space="preserve">Lei 13.303/2016
art. 30, II
 Dispensa de Licitação  </v>
      </c>
      <c r="J527" s="16">
        <f>VLOOKUP(A527,[2]Contratos!A:M,13,0)</f>
        <v>46096</v>
      </c>
      <c r="K527" s="17">
        <f>VLOOKUP(A527,[2]Contratos!A:N,14,0)</f>
        <v>2566106.77</v>
      </c>
      <c r="L527" s="17" t="str">
        <f>VLOOKUP(A527,[2]Contratos!A:O,15,0)</f>
        <v>ENCERRADO</v>
      </c>
    </row>
    <row r="528" spans="1:12" ht="45" x14ac:dyDescent="0.25">
      <c r="A528" s="24">
        <v>10070</v>
      </c>
      <c r="B528" s="12" t="str">
        <f>VLOOKUP(A528,[2]Contratos!A:B,2,0)</f>
        <v>50900.000083/2023-66</v>
      </c>
      <c r="C528" s="13" t="str">
        <f>VLOOKUP(A528,[2]Contratos!A:C,3,0)</f>
        <v>Aquisição de uniformes (vestuário) e acessórios para a Guarda Portuária do Porto de Fortaleza GRUPO 01 - Aquisição de Calça Tática, Camisa e Sutache</v>
      </c>
      <c r="D528" s="13" t="str">
        <f>VLOOKUP(A528,[2]Contratos!A:E,5,0)</f>
        <v>DUX Negócios e Soluções LTDA</v>
      </c>
      <c r="E528" s="14" t="str">
        <f>VLOOKUP(A528,[2]Contratos!A:F,6,0)</f>
        <v>31.884.155/0001-61</v>
      </c>
      <c r="F528" s="15" t="str">
        <f>VLOOKUP(A528,[2]Contratos!A:G,7,0)</f>
        <v>007/2025</v>
      </c>
      <c r="G528" s="15">
        <f>VLOOKUP(A528,[2]Contratos!A:H,8,0)</f>
        <v>0</v>
      </c>
      <c r="H528" s="16">
        <f>VLOOKUP(A528,[2]Contratos!A:K,11,0)</f>
        <v>45862</v>
      </c>
      <c r="I528" s="17" t="str">
        <f>VLOOKUP(A528,[2]Contratos!A:L,12,0)</f>
        <v>Lei nº 13.303/2016 Pregão Eletrônico Nº 90007/2024</v>
      </c>
      <c r="J528" s="16">
        <f>VLOOKUP(A528,[2]Contratos!A:M,13,0)</f>
        <v>45952</v>
      </c>
      <c r="K528" s="17">
        <f>VLOOKUP(A528,[2]Contratos!A:N,14,0)</f>
        <v>32718</v>
      </c>
      <c r="L528" s="17" t="str">
        <f>VLOOKUP(A528,[2]Contratos!A:O,15,0)</f>
        <v>ENCERRADO</v>
      </c>
    </row>
    <row r="529" spans="1:12" ht="45" x14ac:dyDescent="0.25">
      <c r="A529" s="24">
        <v>10080</v>
      </c>
      <c r="B529" s="12" t="str">
        <f>VLOOKUP(A529,[2]Contratos!A:B,2,0)</f>
        <v>50900.000083/2023-66</v>
      </c>
      <c r="C529" s="13" t="str">
        <f>VLOOKUP(A529,[2]Contratos!A:C,3,0)</f>
        <v>Aquisição de uniformes (vestuário) e acessórios para a Guarda Portuária do Porto de Fortaleza (GRUPO 2) - Camisa e camiseta</v>
      </c>
      <c r="D529" s="13" t="str">
        <f>VLOOKUP(A529,[2]Contratos!A:E,5,0)</f>
        <v>G.S Fardamentos Eireli</v>
      </c>
      <c r="E529" s="14" t="str">
        <f>VLOOKUP(A529,[2]Contratos!A:F,6,0)</f>
        <v>43.166.956/0001-70</v>
      </c>
      <c r="F529" s="15" t="str">
        <f>VLOOKUP(A529,[2]Contratos!A:G,7,0)</f>
        <v>008/2025</v>
      </c>
      <c r="G529" s="15">
        <f>VLOOKUP(A529,[2]Contratos!A:H,8,0)</f>
        <v>0</v>
      </c>
      <c r="H529" s="16">
        <f>VLOOKUP(A529,[2]Contratos!A:K,11,0)</f>
        <v>45748</v>
      </c>
      <c r="I529" s="17" t="str">
        <f>VLOOKUP(A529,[2]Contratos!A:L,12,0)</f>
        <v>Lei nº 13.303/2016 Pregão Eletrônico Nº 90007/2025</v>
      </c>
      <c r="J529" s="16">
        <f>VLOOKUP(A529,[2]Contratos!A:M,13,0)</f>
        <v>45851</v>
      </c>
      <c r="K529" s="17">
        <f>VLOOKUP(A529,[2]Contratos!A:N,14,0)</f>
        <v>5550.66</v>
      </c>
      <c r="L529" s="17" t="str">
        <f>VLOOKUP(A529,[2]Contratos!A:O,15,0)</f>
        <v>ENCERRADO</v>
      </c>
    </row>
    <row r="530" spans="1:12" ht="45" x14ac:dyDescent="0.25">
      <c r="A530" s="24">
        <v>10090</v>
      </c>
      <c r="B530" s="12" t="str">
        <f>VLOOKUP(A530,[2]Contratos!A:B,2,0)</f>
        <v>50900.000083/2023-66</v>
      </c>
      <c r="C530" s="13" t="str">
        <f>VLOOKUP(A530,[2]Contratos!A:C,3,0)</f>
        <v>Aquisição de uniformes (vestuário) e acessórios para a Guarda Portuária do Porto de Fortaleza (ITEM 3 e 8) - bota e cinto.</v>
      </c>
      <c r="D530" s="13" t="str">
        <f>VLOOKUP(A530,[2]Contratos!A:E,5,0)</f>
        <v>Grifo QAP Comércio Varejista de Roupas e Artigos Esportivos LTDA</v>
      </c>
      <c r="E530" s="14" t="str">
        <f>VLOOKUP(A530,[2]Contratos!A:F,6,0)</f>
        <v>27.495.602/0001-13</v>
      </c>
      <c r="F530" s="15" t="str">
        <f>VLOOKUP(A530,[2]Contratos!A:G,7,0)</f>
        <v>009/2025</v>
      </c>
      <c r="G530" s="15">
        <f>VLOOKUP(A530,[2]Contratos!A:H,8,0)</f>
        <v>0</v>
      </c>
      <c r="H530" s="16">
        <f>VLOOKUP(A530,[2]Contratos!A:K,11,0)</f>
        <v>45694</v>
      </c>
      <c r="I530" s="17" t="str">
        <f>VLOOKUP(A530,[2]Contratos!A:L,12,0)</f>
        <v>Lei nº 13.303/2016 Pregão Eletrônico Nº 90007/2026</v>
      </c>
      <c r="J530" s="16">
        <f>VLOOKUP(A530,[2]Contratos!A:M,13,0)</f>
        <v>45817</v>
      </c>
      <c r="K530" s="17">
        <f>VLOOKUP(A530,[2]Contratos!A:N,14,0)</f>
        <v>85425.98</v>
      </c>
      <c r="L530" s="17" t="str">
        <f>VLOOKUP(A530,[2]Contratos!A:O,15,0)</f>
        <v>ENCERRADO</v>
      </c>
    </row>
    <row r="531" spans="1:12" ht="45" x14ac:dyDescent="0.25">
      <c r="A531" s="24">
        <v>10100</v>
      </c>
      <c r="B531" s="12" t="str">
        <f>VLOOKUP(A531,[2]Contratos!A:B,2,0)</f>
        <v>50900.000083/2023-66</v>
      </c>
      <c r="C531" s="13" t="str">
        <f>VLOOKUP(A531,[2]Contratos!A:C,3,0)</f>
        <v>Aquisição de uniformes (vestuário) e acessórios para a Guarda Portuária do Porto de Fortaleza (ITEM 4) - Meia para coturno</v>
      </c>
      <c r="D531" s="13" t="str">
        <f>VLOOKUP(A531,[2]Contratos!A:E,5,0)</f>
        <v>Meridian LTDA</v>
      </c>
      <c r="E531" s="14" t="str">
        <f>VLOOKUP(A531,[2]Contratos!A:F,6,0)</f>
        <v>48.011.287/0001-81</v>
      </c>
      <c r="F531" s="15" t="str">
        <f>VLOOKUP(A531,[2]Contratos!A:G,7,0)</f>
        <v>010/2025</v>
      </c>
      <c r="G531" s="15">
        <f>VLOOKUP(A531,[2]Contratos!A:H,8,0)</f>
        <v>0</v>
      </c>
      <c r="H531" s="16">
        <f>VLOOKUP(A531,[2]Contratos!A:K,11,0)</f>
        <v>45733</v>
      </c>
      <c r="I531" s="17" t="str">
        <f>VLOOKUP(A531,[2]Contratos!A:L,12,0)</f>
        <v>Lei nº 13.303/2016 Pregão Eletrônico Nº 90007/2027</v>
      </c>
      <c r="J531" s="16">
        <f>VLOOKUP(A531,[2]Contratos!A:M,13,0)</f>
        <v>46203</v>
      </c>
      <c r="K531" s="17">
        <f>VLOOKUP(A531,[2]Contratos!A:N,14,0)</f>
        <v>955.32</v>
      </c>
      <c r="L531" s="17" t="str">
        <f>VLOOKUP(A531,[2]Contratos!A:O,15,0)</f>
        <v>EM EXECUÇÃO</v>
      </c>
    </row>
    <row r="532" spans="1:12" ht="45" x14ac:dyDescent="0.25">
      <c r="A532" s="24">
        <v>10110</v>
      </c>
      <c r="B532" s="12" t="str">
        <f>VLOOKUP(A532,[2]Contratos!A:B,2,0)</f>
        <v>50900.000083/2023-66</v>
      </c>
      <c r="C532" s="13" t="str">
        <f>VLOOKUP(A532,[2]Contratos!A:C,3,0)</f>
        <v>Aquisição de uniformes (vestuário) e acessórios para a Guarda Portuária do Porto de Fortaleza (ITEM 6) - Poncho Tático</v>
      </c>
      <c r="D532" s="13" t="str">
        <f>VLOOKUP(A532,[2]Contratos!A:E,5,0)</f>
        <v>LUME Soluções LTDA</v>
      </c>
      <c r="E532" s="14" t="str">
        <f>VLOOKUP(A532,[2]Contratos!A:F,6,0)</f>
        <v>52.930.196/0001-17</v>
      </c>
      <c r="F532" s="15" t="str">
        <f>VLOOKUP(A532,[2]Contratos!A:G,7,0)</f>
        <v>011/2025</v>
      </c>
      <c r="G532" s="15">
        <f>VLOOKUP(A532,[2]Contratos!A:H,8,0)</f>
        <v>0</v>
      </c>
      <c r="H532" s="16">
        <f>VLOOKUP(A532,[2]Contratos!A:K,11,0)</f>
        <v>45736</v>
      </c>
      <c r="I532" s="17" t="str">
        <f>VLOOKUP(A532,[2]Contratos!A:L,12,0)</f>
        <v>Lei nº 13.303/2016 Pregão Eletrônico Nº 90007/2028</v>
      </c>
      <c r="J532" s="16">
        <f>VLOOKUP(A532,[2]Contratos!A:M,13,0)</f>
        <v>45838</v>
      </c>
      <c r="K532" s="17">
        <f>VLOOKUP(A532,[2]Contratos!A:N,14,0)</f>
        <v>3269.32</v>
      </c>
      <c r="L532" s="17" t="str">
        <f>VLOOKUP(A532,[2]Contratos!A:O,15,0)</f>
        <v>ENCERRADO</v>
      </c>
    </row>
    <row r="533" spans="1:12" ht="45" x14ac:dyDescent="0.25">
      <c r="A533" s="24">
        <v>10120</v>
      </c>
      <c r="B533" s="12" t="str">
        <f>VLOOKUP(A533,[2]Contratos!A:B,2,0)</f>
        <v>50900.001282/2024-72</v>
      </c>
      <c r="C533" s="13" t="str">
        <f>VLOOKUP(A533,[2]Contratos!A:C,3,0)</f>
        <v>Contratação de empresa para construção de novo galpão para vistoria de cargas no Porto de Fortaleza, para a Companhia Docas do Ceará, nos termos do Edital de Licitação-CDC nº 05/2025</v>
      </c>
      <c r="D533" s="13" t="str">
        <f>VLOOKUP(A533,[2]Contratos!A:E,5,0)</f>
        <v>Primus Construções e Serviços LTDA</v>
      </c>
      <c r="E533" s="14" t="str">
        <f>VLOOKUP(A533,[2]Contratos!A:F,6,0)</f>
        <v>44.546.744/0001-81</v>
      </c>
      <c r="F533" s="15" t="str">
        <f>VLOOKUP(A533,[2]Contratos!A:G,7,0)</f>
        <v>012/2025</v>
      </c>
      <c r="G533" s="15">
        <f>VLOOKUP(A533,[2]Contratos!A:H,8,0)</f>
        <v>0</v>
      </c>
      <c r="H533" s="16">
        <f>VLOOKUP(A533,[2]Contratos!A:K,11,0)</f>
        <v>45702</v>
      </c>
      <c r="I533" s="17" t="str">
        <f>VLOOKUP(A533,[2]Contratos!A:L,12,0)</f>
        <v>Lei nº 13.303/2016 Licitação - CDC nº 05/2024</v>
      </c>
      <c r="J533" s="16">
        <f>VLOOKUP(A533,[2]Contratos!A:M,13,0)</f>
        <v>45947</v>
      </c>
      <c r="K533" s="17">
        <f>VLOOKUP(A533,[2]Contratos!A:N,14,0)</f>
        <v>509911.07</v>
      </c>
      <c r="L533" s="17" t="str">
        <f>VLOOKUP(A533,[2]Contratos!A:O,15,0)</f>
        <v>ENCERRADO</v>
      </c>
    </row>
    <row r="534" spans="1:12" ht="45" x14ac:dyDescent="0.25">
      <c r="A534" s="24">
        <v>10121</v>
      </c>
      <c r="B534" s="12" t="str">
        <f>VLOOKUP(A534,[2]Contratos!A:B,2,0)</f>
        <v>50900.001282/2024-72</v>
      </c>
      <c r="C534" s="13" t="str">
        <f>VLOOKUP(A534,[2]Contratos!A:C,3,0)</f>
        <v>Contratação de empresa para construção de novo galpão para vistoria de cargas no Porto de Fortaleza, para a Companhia Docas do Ceará, nos termos do Edital de Licitação-CDC nº 05/2025</v>
      </c>
      <c r="D534" s="13" t="str">
        <f>VLOOKUP(A534,[2]Contratos!A:E,5,0)</f>
        <v>Primus Construções e Serviços LTDA</v>
      </c>
      <c r="E534" s="14" t="str">
        <f>VLOOKUP(A534,[2]Contratos!A:F,6,0)</f>
        <v>44.546.744/0001-81</v>
      </c>
      <c r="F534" s="15" t="str">
        <f>VLOOKUP(A534,[2]Contratos!A:G,7,0)</f>
        <v>012/2025</v>
      </c>
      <c r="G534" s="15" t="str">
        <f>VLOOKUP(A534,[2]Contratos!A:H,8,0)</f>
        <v xml:space="preserve">1º ADITIVO DE CONTRATO 012/2025
</v>
      </c>
      <c r="H534" s="16">
        <f>VLOOKUP(A534,[2]Contratos!A:K,11,0)</f>
        <v>45870</v>
      </c>
      <c r="I534" s="17" t="str">
        <f>VLOOKUP(A534,[2]Contratos!A:L,12,0)</f>
        <v>Lei nº 13.303/2016 Licitação - CDC nº 05/2024</v>
      </c>
      <c r="J534" s="16">
        <f>VLOOKUP(A534,[2]Contratos!A:M,13,0)</f>
        <v>45947</v>
      </c>
      <c r="K534" s="17">
        <f>VLOOKUP(A534,[2]Contratos!A:N,14,0)</f>
        <v>637334.30000000005</v>
      </c>
      <c r="L534" s="17" t="str">
        <f>VLOOKUP(A534,[2]Contratos!A:O,15,0)</f>
        <v>ENCERRADO</v>
      </c>
    </row>
    <row r="535" spans="1:12" ht="45" x14ac:dyDescent="0.25">
      <c r="A535" s="24">
        <v>10130</v>
      </c>
      <c r="B535" s="12" t="str">
        <f>VLOOKUP(A535,[2]Contratos!A:B,2,0)</f>
        <v>50900.001513/2023-67</v>
      </c>
      <c r="C535" s="13" t="str">
        <f>VLOOKUP(A535,[2]Contratos!A:C,3,0)</f>
        <v>Contratação do serviço de gestão documental e digitalização aplicado à documentação de arquivo internos, para a Companhia Docas do Ceará</v>
      </c>
      <c r="D535" s="13" t="str">
        <f>VLOOKUP(A535,[2]Contratos!A:E,5,0)</f>
        <v>Golden Technologia LTDA</v>
      </c>
      <c r="E535" s="14" t="str">
        <f>VLOOKUP(A535,[2]Contratos!A:F,6,0)</f>
        <v>09.558.104/0001-90</v>
      </c>
      <c r="F535" s="15" t="str">
        <f>VLOOKUP(A535,[2]Contratos!A:G,7,0)</f>
        <v>013/2025</v>
      </c>
      <c r="G535" s="15">
        <f>VLOOKUP(A535,[2]Contratos!A:H,8,0)</f>
        <v>0</v>
      </c>
      <c r="H535" s="16">
        <f>VLOOKUP(A535,[2]Contratos!A:K,11,0)</f>
        <v>45707</v>
      </c>
      <c r="I535" s="17" t="str">
        <f>VLOOKUP(A535,[2]Contratos!A:L,12,0)</f>
        <v>Lei nº 13.303/2016 Pregão Eletrônico Nº 90005/2024</v>
      </c>
      <c r="J535" s="16">
        <f>VLOOKUP(A535,[2]Contratos!A:M,13,0)</f>
        <v>46072</v>
      </c>
      <c r="K535" s="17">
        <f>VLOOKUP(A535,[2]Contratos!A:N,14,0)</f>
        <v>1700000</v>
      </c>
      <c r="L535" s="17" t="str">
        <f>VLOOKUP(A535,[2]Contratos!A:O,15,0)</f>
        <v>ENCERRADO</v>
      </c>
    </row>
    <row r="536" spans="1:12" ht="45" x14ac:dyDescent="0.25">
      <c r="A536" s="24">
        <v>10131</v>
      </c>
      <c r="B536" s="12" t="str">
        <f>VLOOKUP(A536,[2]Contratos!A:B,2,0)</f>
        <v>50900.001513/2023-67</v>
      </c>
      <c r="C536" s="13" t="str">
        <f>VLOOKUP(A536,[2]Contratos!A:C,3,0)</f>
        <v>Contratação do serviço de gestão documental e digitalização aplicado à documentação de arquivo internos, para a Companhia Docas do Ceará</v>
      </c>
      <c r="D536" s="13" t="str">
        <f>VLOOKUP(A536,[2]Contratos!A:E,5,0)</f>
        <v>Golden Technologia LTDA</v>
      </c>
      <c r="E536" s="14" t="str">
        <f>VLOOKUP(A536,[2]Contratos!A:F,6,0)</f>
        <v>09.558.104/0001-90</v>
      </c>
      <c r="F536" s="15" t="str">
        <f>VLOOKUP(A536,[2]Contratos!A:G,7,0)</f>
        <v>013/2025</v>
      </c>
      <c r="G536" s="15" t="str">
        <f>VLOOKUP(A536,[2]Contratos!A:H,8,0)</f>
        <v xml:space="preserve">1º ADITIVO DE CONTRATO 013/2025
</v>
      </c>
      <c r="H536" s="16">
        <f>VLOOKUP(A536,[2]Contratos!A:K,11,0)</f>
        <v>45908</v>
      </c>
      <c r="I536" s="17" t="str">
        <f>VLOOKUP(A536,[2]Contratos!A:L,12,0)</f>
        <v>Lei nº 13.303/2016 Pregão Eletrônico Nº 90005/2024</v>
      </c>
      <c r="J536" s="16">
        <f>VLOOKUP(A536,[2]Contratos!A:M,13,0)</f>
        <v>46079</v>
      </c>
      <c r="K536" s="17">
        <f>VLOOKUP(A536,[2]Contratos!A:N,14,0)</f>
        <v>1982291.53</v>
      </c>
      <c r="L536" s="17" t="str">
        <f>VLOOKUP(A536,[2]Contratos!A:O,15,0)</f>
        <v>ENCERRADO</v>
      </c>
    </row>
    <row r="537" spans="1:12" ht="45" x14ac:dyDescent="0.25">
      <c r="A537" s="24">
        <v>10132</v>
      </c>
      <c r="B537" s="12" t="str">
        <f>VLOOKUP(A537,[2]Contratos!A:B,2,0)</f>
        <v>50900.001513/2023-67</v>
      </c>
      <c r="C537" s="13" t="str">
        <f>VLOOKUP(A537,[2]Contratos!A:C,3,0)</f>
        <v>Contratação do serviço de gestão documental e digitalização aplicado à documentação de arquivo internos, para a Companhia Docas do Ceará</v>
      </c>
      <c r="D537" s="13" t="str">
        <f>VLOOKUP(A537,[2]Contratos!A:E,5,0)</f>
        <v>Golden Technologia LTDA</v>
      </c>
      <c r="E537" s="14" t="str">
        <f>VLOOKUP(A537,[2]Contratos!A:F,6,0)</f>
        <v>09.558.104/0001-90</v>
      </c>
      <c r="F537" s="15" t="str">
        <f>VLOOKUP(A537,[2]Contratos!A:G,7,0)</f>
        <v>013/2025</v>
      </c>
      <c r="G537" s="15" t="str">
        <f>VLOOKUP(A537,[2]Contratos!A:H,8,0)</f>
        <v xml:space="preserve">2º ADITIVO DE CONTRATO 013/2025
</v>
      </c>
      <c r="H537" s="16">
        <f>VLOOKUP(A537,[2]Contratos!A:K,11,0)</f>
        <v>46079</v>
      </c>
      <c r="I537" s="17" t="str">
        <f>VLOOKUP(A537,[2]Contratos!A:L,12,0)</f>
        <v>Lei nº 13.303/2016 Pregão Eletrônico Nº 90005/2024</v>
      </c>
      <c r="J537" s="16">
        <f>VLOOKUP(A537,[2]Contratos!A:M,13,0)</f>
        <v>46444</v>
      </c>
      <c r="K537" s="17">
        <f>VLOOKUP(A537,[2]Contratos!A:N,14,0)</f>
        <v>487725.94</v>
      </c>
      <c r="L537" s="17" t="str">
        <f>VLOOKUP(A537,[2]Contratos!A:O,15,0)</f>
        <v>EM EXECUÇÃO</v>
      </c>
    </row>
    <row r="538" spans="1:12" ht="60" x14ac:dyDescent="0.25">
      <c r="A538" s="24">
        <v>10140</v>
      </c>
      <c r="B538" s="12" t="str">
        <f>VLOOKUP(A538,[2]Contratos!A:B,2,0)</f>
        <v>50900.000093/2025-63</v>
      </c>
      <c r="C538" s="13" t="str">
        <f>VLOOKUP(A538,[2]Contratos!A:C,3,0)</f>
        <v>Contratação do serviço de elaboração de estudo técnico para avaliação dos impactos econômicos e socioambientais de eventual transferência da tancagem (armazenamento de combustíveis e gases derivados do petróleo) da região portuária de Fortaleza</v>
      </c>
      <c r="D538" s="13" t="str">
        <f>VLOOKUP(A538,[2]Contratos!A:E,5,0)</f>
        <v>Modal Consult Projetos e Consultoria LTDA</v>
      </c>
      <c r="E538" s="14" t="str">
        <f>VLOOKUP(A538,[2]Contratos!A:F,6,0)</f>
        <v>17.778.727/0001-05</v>
      </c>
      <c r="F538" s="15" t="str">
        <f>VLOOKUP(A538,[2]Contratos!A:G,7,0)</f>
        <v>014/2025</v>
      </c>
      <c r="G538" s="15">
        <f>VLOOKUP(A538,[2]Contratos!A:H,8,0)</f>
        <v>0</v>
      </c>
      <c r="H538" s="16">
        <f>VLOOKUP(A538,[2]Contratos!A:K,11,0)</f>
        <v>45709</v>
      </c>
      <c r="I538" s="17" t="str">
        <f>VLOOKUP(A538,[2]Contratos!A:L,12,0)</f>
        <v xml:space="preserve">Lei 13.303/2016
art. 30, II
 Dispensa de Licitação  </v>
      </c>
      <c r="J538" s="16">
        <f>VLOOKUP(A538,[2]Contratos!A:M,13,0)</f>
        <v>45831</v>
      </c>
      <c r="K538" s="17">
        <f>VLOOKUP(A538,[2]Contratos!A:N,14,0)</f>
        <v>320000</v>
      </c>
      <c r="L538" s="17" t="str">
        <f>VLOOKUP(A538,[2]Contratos!A:O,15,0)</f>
        <v>ENCERRADO</v>
      </c>
    </row>
    <row r="539" spans="1:12" ht="45" x14ac:dyDescent="0.25">
      <c r="A539" s="24">
        <v>10150</v>
      </c>
      <c r="B539" s="12" t="str">
        <f>VLOOKUP(A539,[2]Contratos!A:B,2,0)</f>
        <v>50900.000011/2025-81</v>
      </c>
      <c r="C539" s="13" t="str">
        <f>VLOOKUP(A539,[2]Contratos!A:C,3,0)</f>
        <v>Prestação de serviços de restauração e reforço do muro da sede da alfândega da Receita Federal do Brasil - RFB, situado nas intermediações do Porto de Fortaleza.</v>
      </c>
      <c r="D539" s="13" t="str">
        <f>VLOOKUP(A539,[2]Contratos!A:E,5,0)</f>
        <v>Primus Construções e Serviços LTDA</v>
      </c>
      <c r="E539" s="14" t="str">
        <f>VLOOKUP(A539,[2]Contratos!A:F,6,0)</f>
        <v>44.546.744/0001-81</v>
      </c>
      <c r="F539" s="15" t="str">
        <f>VLOOKUP(A539,[2]Contratos!A:G,7,0)</f>
        <v>015/2025</v>
      </c>
      <c r="G539" s="15">
        <f>VLOOKUP(A539,[2]Contratos!A:H,8,0)</f>
        <v>0</v>
      </c>
      <c r="H539" s="16">
        <f>VLOOKUP(A539,[2]Contratos!A:K,11,0)</f>
        <v>45709</v>
      </c>
      <c r="I539" s="17" t="str">
        <f>VLOOKUP(A539,[2]Contratos!A:L,12,0)</f>
        <v xml:space="preserve">Lei 13.303/2016
arT. 29, XV
 Dispensa de Licitação  </v>
      </c>
      <c r="J539" s="16">
        <f>VLOOKUP(A539,[2]Contratos!A:M,13,0)</f>
        <v>45774</v>
      </c>
      <c r="K539" s="17">
        <f>VLOOKUP(A539,[2]Contratos!A:N,14,0)</f>
        <v>102588.45</v>
      </c>
      <c r="L539" s="17" t="str">
        <f>VLOOKUP(A539,[2]Contratos!A:O,15,0)</f>
        <v>ENCERRADO</v>
      </c>
    </row>
    <row r="540" spans="1:12" ht="45" x14ac:dyDescent="0.25">
      <c r="A540" s="24">
        <v>10160</v>
      </c>
      <c r="B540" s="12" t="str">
        <f>VLOOKUP(A540,[2]Contratos!A:B,2,0)</f>
        <v>50900.000987/2024-72</v>
      </c>
      <c r="C540" s="13" t="str">
        <f>VLOOKUP(A540,[2]Contratos!A:C,3,0)</f>
        <v>Prestação de serviços de limpeza de fossa séptica com uso de caminhão com capacidade para 8.000 litros ou superior, para a Companhia Docas do Ceará</v>
      </c>
      <c r="D540" s="13" t="str">
        <f>VLOOKUP(A540,[2]Contratos!A:E,5,0)</f>
        <v>C. Napoleão Bastos Tigre ME</v>
      </c>
      <c r="E540" s="14" t="str">
        <f>VLOOKUP(A540,[2]Contratos!A:F,6,0)</f>
        <v>41.301.508/0001-07</v>
      </c>
      <c r="F540" s="15" t="str">
        <f>VLOOKUP(A540,[2]Contratos!A:G,7,0)</f>
        <v>016/2025</v>
      </c>
      <c r="G540" s="15">
        <f>VLOOKUP(A540,[2]Contratos!A:H,8,0)</f>
        <v>0</v>
      </c>
      <c r="H540" s="16">
        <f>VLOOKUP(A540,[2]Contratos!A:K,11,0)</f>
        <v>45811</v>
      </c>
      <c r="I540" s="17" t="str">
        <f>VLOOKUP(A540,[2]Contratos!A:L,12,0)</f>
        <v xml:space="preserve">Lei 13.303/2016
arT. 29, II
 Dispensa de Licitação  </v>
      </c>
      <c r="J540" s="16">
        <f>VLOOKUP(A540,[2]Contratos!A:M,13,0)</f>
        <v>46179</v>
      </c>
      <c r="K540" s="17">
        <f>VLOOKUP(A540,[2]Contratos!A:N,14,0)</f>
        <v>26376</v>
      </c>
      <c r="L540" s="17" t="str">
        <f>VLOOKUP(A540,[2]Contratos!A:O,15,0)</f>
        <v>EM EXECUÇÃO</v>
      </c>
    </row>
    <row r="541" spans="1:12" ht="45" x14ac:dyDescent="0.25">
      <c r="A541" s="24">
        <v>10170</v>
      </c>
      <c r="B541" s="12" t="str">
        <f>VLOOKUP(A541,[2]Contratos!A:B,2,0)</f>
        <v>50900.000552/2024-28</v>
      </c>
      <c r="C541" s="13" t="str">
        <f>VLOOKUP(A541,[2]Contratos!A:C,3,0)</f>
        <v>Prestação de serviços de controle sanitário integrado no combate a pragas urbanas em todas as instalações do Porto de Fortaleza, nos termos do Edital de Pregão Eletrônico nº n° 90013/2024 e seus anexos</v>
      </c>
      <c r="D541" s="13" t="str">
        <f>VLOOKUP(A541,[2]Contratos!A:E,5,0)</f>
        <v>AJ Serviços LTDA</v>
      </c>
      <c r="E541" s="14" t="str">
        <f>VLOOKUP(A541,[2]Contratos!A:F,6,0)</f>
        <v>40.910.360/0001-45</v>
      </c>
      <c r="F541" s="15" t="str">
        <f>VLOOKUP(A541,[2]Contratos!A:G,7,0)</f>
        <v>017/2025</v>
      </c>
      <c r="G541" s="15">
        <f>VLOOKUP(A541,[2]Contratos!A:H,8,0)</f>
        <v>0</v>
      </c>
      <c r="H541" s="16">
        <f>VLOOKUP(A541,[2]Contratos!A:K,11,0)</f>
        <v>45712</v>
      </c>
      <c r="I541" s="17" t="str">
        <f>VLOOKUP(A541,[2]Contratos!A:L,12,0)</f>
        <v>Lei nº 13.303/2016 Pregão Eletrônico Nº 90013/2024</v>
      </c>
      <c r="J541" s="16">
        <f>VLOOKUP(A541,[2]Contratos!A:M,13,0)</f>
        <v>46091</v>
      </c>
      <c r="K541" s="17">
        <f>VLOOKUP(A541,[2]Contratos!A:N,14,0)</f>
        <v>119217.60000000001</v>
      </c>
      <c r="L541" s="17" t="str">
        <f>VLOOKUP(A541,[2]Contratos!A:O,15,0)</f>
        <v>ENCERRADO</v>
      </c>
    </row>
    <row r="542" spans="1:12" ht="45" x14ac:dyDescent="0.25">
      <c r="A542" s="24">
        <v>10180</v>
      </c>
      <c r="B542" s="12" t="str">
        <f>VLOOKUP(A542,[2]Contratos!A:B,2,0)</f>
        <v>50900.000226/2025-00</v>
      </c>
      <c r="C542" s="13" t="str">
        <f>VLOOKUP(A542,[2]Contratos!A:C,3,0)</f>
        <v>Contratação dos serviços de supervisão da obra de requalificação e pavimentação do acesso ao Terminal Marítimo do Porto de Fortaleza.</v>
      </c>
      <c r="D542" s="13" t="str">
        <f>VLOOKUP(A542,[2]Contratos!A:E,5,0)</f>
        <v>COMOL - Construções e Consultoria Moreira Lima LTDA</v>
      </c>
      <c r="E542" s="14" t="str">
        <f>VLOOKUP(A542,[2]Contratos!A:F,6,0)</f>
        <v>00.506.515/0001-68</v>
      </c>
      <c r="F542" s="15" t="str">
        <f>VLOOKUP(A542,[2]Contratos!A:G,7,0)</f>
        <v>018/2025</v>
      </c>
      <c r="G542" s="15">
        <f>VLOOKUP(A542,[2]Contratos!A:H,8,0)</f>
        <v>0</v>
      </c>
      <c r="H542" s="16">
        <f>VLOOKUP(A542,[2]Contratos!A:K,11,0)</f>
        <v>45733</v>
      </c>
      <c r="I542" s="17" t="str">
        <f>VLOOKUP(A542,[2]Contratos!A:L,12,0)</f>
        <v xml:space="preserve">Lei 13.303/2016
arT. 29, I
 Dispensa de Licitação  </v>
      </c>
      <c r="J542" s="16">
        <f>VLOOKUP(A542,[2]Contratos!A:M,13,0)</f>
        <v>45982</v>
      </c>
      <c r="K542" s="17">
        <f>VLOOKUP(A542,[2]Contratos!A:N,14,0)</f>
        <v>139715.44</v>
      </c>
      <c r="L542" s="17" t="str">
        <f>VLOOKUP(A542,[2]Contratos!A:O,15,0)</f>
        <v>ENCERRADO</v>
      </c>
    </row>
    <row r="543" spans="1:12" ht="45" x14ac:dyDescent="0.25">
      <c r="A543" s="24">
        <v>10181</v>
      </c>
      <c r="B543" s="12" t="str">
        <f>VLOOKUP(A543,[2]Contratos!A:B,2,0)</f>
        <v>50900.000226/2025-00</v>
      </c>
      <c r="C543" s="13" t="str">
        <f>VLOOKUP(A543,[2]Contratos!A:C,3,0)</f>
        <v>Contratação dos serviços de supervisão da obra de requalificação e pavimentação do acesso ao Terminal Marítimo do Porto de Fortaleza.</v>
      </c>
      <c r="D543" s="13" t="str">
        <f>VLOOKUP(A543,[2]Contratos!A:E,5,0)</f>
        <v>COMOL - Construções e Consultoria Moreira Lima LTDA</v>
      </c>
      <c r="E543" s="14" t="str">
        <f>VLOOKUP(A543,[2]Contratos!A:F,6,0)</f>
        <v>00.506.515/0001-68</v>
      </c>
      <c r="F543" s="15" t="str">
        <f>VLOOKUP(A543,[2]Contratos!A:G,7,0)</f>
        <v>018/2025</v>
      </c>
      <c r="G543" s="15" t="str">
        <f>VLOOKUP(A543,[2]Contratos!A:H,8,0)</f>
        <v xml:space="preserve">1º ADITIVO DE CONTRATO 018/2025
</v>
      </c>
      <c r="H543" s="16">
        <f>VLOOKUP(A543,[2]Contratos!A:K,11,0)</f>
        <v>45986</v>
      </c>
      <c r="I543" s="17" t="str">
        <f>VLOOKUP(A543,[2]Contratos!A:L,12,0)</f>
        <v xml:space="preserve">Lei 13.303/2016
arT. 29, I
 Dispensa de Licitação  </v>
      </c>
      <c r="J543" s="16">
        <f>VLOOKUP(A543,[2]Contratos!A:M,13,0)</f>
        <v>45989</v>
      </c>
      <c r="K543" s="17">
        <f>VLOOKUP(A543,[2]Contratos!A:N,14,0)</f>
        <v>174644.3</v>
      </c>
      <c r="L543" s="17" t="str">
        <f>VLOOKUP(A543,[2]Contratos!A:O,15,0)</f>
        <v>ENCERRADO</v>
      </c>
    </row>
    <row r="544" spans="1:12" ht="45" x14ac:dyDescent="0.25">
      <c r="A544" s="24">
        <v>10190</v>
      </c>
      <c r="B544" s="12" t="str">
        <f>VLOOKUP(A544,[2]Contratos!A:B,2,0)</f>
        <v>50900.000497/2025-57</v>
      </c>
      <c r="C544" s="13" t="str">
        <f>VLOOKUP(A544,[2]Contratos!A:C,3,0)</f>
        <v>Contratação do serviço de agenciamento de viagens, compreendendo os serviços de emissão, remarcação e cancelamento de passagens aéreas nacionais e internacionais para a Companhia Docas do Ceará.</v>
      </c>
      <c r="D544" s="13" t="str">
        <f>VLOOKUP(A544,[2]Contratos!A:E,5,0)</f>
        <v>Aires Turismo LTDA - EPP</v>
      </c>
      <c r="E544" s="14" t="str">
        <f>VLOOKUP(A544,[2]Contratos!A:F,6,0)</f>
        <v>06.064.175/0001-49</v>
      </c>
      <c r="F544" s="15" t="str">
        <f>VLOOKUP(A544,[2]Contratos!A:G,7,0)</f>
        <v>019/2025</v>
      </c>
      <c r="G544" s="15">
        <f>VLOOKUP(A544,[2]Contratos!A:H,8,0)</f>
        <v>0</v>
      </c>
      <c r="H544" s="16">
        <f>VLOOKUP(A544,[2]Contratos!A:K,11,0)</f>
        <v>45758</v>
      </c>
      <c r="I544" s="17" t="str">
        <f>VLOOKUP(A544,[2]Contratos!A:L,12,0)</f>
        <v xml:space="preserve">Lei 13.303/2016
arT. 29, XV
 Dispensa de Licitação  </v>
      </c>
      <c r="J544" s="16">
        <f>VLOOKUP(A544,[2]Contratos!A:M,13,0)</f>
        <v>45941</v>
      </c>
      <c r="K544" s="17">
        <f>VLOOKUP(A544,[2]Contratos!A:N,14,0)</f>
        <v>360000</v>
      </c>
      <c r="L544" s="17" t="str">
        <f>VLOOKUP(A544,[2]Contratos!A:O,15,0)</f>
        <v>ENCERRADO</v>
      </c>
    </row>
    <row r="545" spans="1:12" ht="45" x14ac:dyDescent="0.25">
      <c r="A545" s="24">
        <v>10200</v>
      </c>
      <c r="B545" s="12" t="str">
        <f>VLOOKUP(A545,[2]Contratos!A:B,2,0)</f>
        <v>50900.000438/2025-89</v>
      </c>
      <c r="C545" s="13" t="str">
        <f>VLOOKUP(A545,[2]Contratos!A:C,3,0)</f>
        <v>Contratação para prestação de serviço de manutenção e suporte ao sistema de videomonitoramento (CFTV) da Companhia Docas do Ceará.</v>
      </c>
      <c r="D545" s="13" t="str">
        <f>VLOOKUP(A545,[2]Contratos!A:E,5,0)</f>
        <v>Eagle Soluções Tecnológicas LTDA</v>
      </c>
      <c r="E545" s="14" t="str">
        <f>VLOOKUP(A545,[2]Contratos!A:F,6,0)</f>
        <v>20.794.976/0001-90</v>
      </c>
      <c r="F545" s="15" t="str">
        <f>VLOOKUP(A545,[2]Contratos!A:G,7,0)</f>
        <v>020/2025</v>
      </c>
      <c r="G545" s="15">
        <f>VLOOKUP(A545,[2]Contratos!A:H,8,0)</f>
        <v>0</v>
      </c>
      <c r="H545" s="16">
        <f>VLOOKUP(A545,[2]Contratos!A:K,11,0)</f>
        <v>45769</v>
      </c>
      <c r="I545" s="17" t="str">
        <f>VLOOKUP(A545,[2]Contratos!A:L,12,0)</f>
        <v xml:space="preserve">Lei 13.303/2016
arT. 29, XV
 Dispensa de Licitação  </v>
      </c>
      <c r="J545" s="16">
        <f>VLOOKUP(A545,[2]Contratos!A:M,13,0)</f>
        <v>45973</v>
      </c>
      <c r="K545" s="17">
        <f>VLOOKUP(A545,[2]Contratos!A:N,14,0)</f>
        <v>717880</v>
      </c>
      <c r="L545" s="17" t="str">
        <f>VLOOKUP(A545,[2]Contratos!A:O,15,0)</f>
        <v>ENCERRADO</v>
      </c>
    </row>
    <row r="546" spans="1:12" ht="60" x14ac:dyDescent="0.25">
      <c r="A546" s="24">
        <v>10210</v>
      </c>
      <c r="B546" s="12" t="str">
        <f>VLOOKUP(A546,[2]Contratos!A:B,2,0)</f>
        <v>50900.001454/2024-16</v>
      </c>
      <c r="C546" s="13" t="str">
        <f>VLOOKUP(A546,[2]Contratos!A:C,3,0)</f>
        <v>Contratação de empresa para realização da obra de construção da coberta do gate de acesso de veículos e implantação de usina fotovoltaica, localizado no NAP, com fornecimento de mão de obra e materiais necessários.</v>
      </c>
      <c r="D546" s="13" t="str">
        <f>VLOOKUP(A546,[2]Contratos!A:E,5,0)</f>
        <v>Consórcio Vivace Ok</v>
      </c>
      <c r="E546" s="14" t="str">
        <f>VLOOKUP(A546,[2]Contratos!A:F,6,0)</f>
        <v>18.403.031/0001-59</v>
      </c>
      <c r="F546" s="15" t="str">
        <f>VLOOKUP(A546,[2]Contratos!A:G,7,0)</f>
        <v>021/2025</v>
      </c>
      <c r="G546" s="15">
        <f>VLOOKUP(A546,[2]Contratos!A:H,8,0)</f>
        <v>0</v>
      </c>
      <c r="H546" s="16">
        <f>VLOOKUP(A546,[2]Contratos!A:K,11,0)</f>
        <v>45786</v>
      </c>
      <c r="I546" s="17" t="str">
        <f>VLOOKUP(A546,[2]Contratos!A:L,12,0)</f>
        <v>Lei nº 13.303/2016 Licitação CDC Nº 02/2025</v>
      </c>
      <c r="J546" s="16">
        <f>VLOOKUP(A546,[2]Contratos!A:M,13,0)</f>
        <v>46092</v>
      </c>
      <c r="K546" s="17">
        <f>VLOOKUP(A546,[2]Contratos!A:N,14,0)</f>
        <v>2839000</v>
      </c>
      <c r="L546" s="17" t="str">
        <f>VLOOKUP(A546,[2]Contratos!A:O,15,0)</f>
        <v>ENCERRADO</v>
      </c>
    </row>
    <row r="547" spans="1:12" ht="60" x14ac:dyDescent="0.25">
      <c r="A547" s="24">
        <v>10211</v>
      </c>
      <c r="B547" s="12" t="str">
        <f>VLOOKUP(A547,[2]Contratos!A:B,2,0)</f>
        <v>50900.001454/2024-16</v>
      </c>
      <c r="C547" s="13" t="str">
        <f>VLOOKUP(A547,[2]Contratos!A:C,3,0)</f>
        <v>Contratação de empresa para realização da obra de construção da coberta do gate de acesso de veículos e implantação de usina fotovoltaica, localizado no NAP, com fornecimento de mão de obra e materiais necessários.</v>
      </c>
      <c r="D547" s="13" t="str">
        <f>VLOOKUP(A547,[2]Contratos!A:E,5,0)</f>
        <v>Consórcio Vivace Ok</v>
      </c>
      <c r="E547" s="14" t="str">
        <f>VLOOKUP(A547,[2]Contratos!A:F,6,0)</f>
        <v>18.403.031/0001-59</v>
      </c>
      <c r="F547" s="15" t="str">
        <f>VLOOKUP(A547,[2]Contratos!A:G,7,0)</f>
        <v>021/2025</v>
      </c>
      <c r="G547" s="15" t="str">
        <f>VLOOKUP(A547,[2]Contratos!A:H,8,0)</f>
        <v xml:space="preserve">1º ADITIVO DE CONTRATO 018/2025
</v>
      </c>
      <c r="H547" s="16">
        <f>VLOOKUP(A547,[2]Contratos!A:K,11,0)</f>
        <v>45964</v>
      </c>
      <c r="I547" s="17" t="str">
        <f>VLOOKUP(A547,[2]Contratos!A:L,12,0)</f>
        <v>Lei nº 13.303/2016 Licitação CDC Nº 02/2025</v>
      </c>
      <c r="J547" s="16">
        <f>VLOOKUP(A547,[2]Contratos!A:M,13,0)</f>
        <v>46092</v>
      </c>
      <c r="K547" s="17">
        <f>VLOOKUP(A547,[2]Contratos!A:N,14,0)</f>
        <v>3532164.62</v>
      </c>
      <c r="L547" s="17" t="str">
        <f>VLOOKUP(A547,[2]Contratos!A:O,15,0)</f>
        <v>ENCERRADO</v>
      </c>
    </row>
    <row r="548" spans="1:12" ht="60" x14ac:dyDescent="0.25">
      <c r="A548" s="24">
        <v>10212</v>
      </c>
      <c r="B548" s="12" t="str">
        <f>VLOOKUP(A548,[2]Contratos!A:B,2,0)</f>
        <v>50900.001454/2024-16</v>
      </c>
      <c r="C548" s="13" t="str">
        <f>VLOOKUP(A548,[2]Contratos!A:C,3,0)</f>
        <v>Contratação de empresa para realização da obra de construção da coberta do gate de acesso de veículos e implantação de usina fotovoltaica, localizado no NAP, com fornecimento de mão de obra e materiais necessários.</v>
      </c>
      <c r="D548" s="13" t="str">
        <f>VLOOKUP(A548,[2]Contratos!A:E,5,0)</f>
        <v>Consórcio Vivace Ok</v>
      </c>
      <c r="E548" s="14" t="str">
        <f>VLOOKUP(A548,[2]Contratos!A:F,6,0)</f>
        <v>18.403.031/0001-59</v>
      </c>
      <c r="F548" s="15" t="str">
        <f>VLOOKUP(A548,[2]Contratos!A:G,7,0)</f>
        <v>021/2025</v>
      </c>
      <c r="G548" s="15" t="str">
        <f>VLOOKUP(A548,[2]Contratos!A:H,8,0)</f>
        <v xml:space="preserve">2º ADITIVO DE CONTRATO 018/2025
</v>
      </c>
      <c r="H548" s="16">
        <f>VLOOKUP(A548,[2]Contratos!A:K,11,0)</f>
        <v>46329</v>
      </c>
      <c r="I548" s="17" t="str">
        <f>VLOOKUP(A548,[2]Contratos!A:L,12,0)</f>
        <v>Lei nº 13.303/2016 Licitação CDC Nº 02/2025</v>
      </c>
      <c r="J548" s="16">
        <f>VLOOKUP(A548,[2]Contratos!A:M,13,0)</f>
        <v>46152</v>
      </c>
      <c r="K548" s="17">
        <f>VLOOKUP(A548,[2]Contratos!A:N,14,0)</f>
        <v>3532164.62</v>
      </c>
      <c r="L548" s="17" t="str">
        <f>VLOOKUP(A548,[2]Contratos!A:O,15,0)</f>
        <v>EM EXECUÇÃO</v>
      </c>
    </row>
    <row r="549" spans="1:12" ht="45" x14ac:dyDescent="0.25">
      <c r="A549" s="24">
        <v>10220</v>
      </c>
      <c r="B549" s="12" t="str">
        <f>VLOOKUP(A549,[2]Contratos!A:B,2,0)</f>
        <v>50900.001690/2023-43</v>
      </c>
      <c r="C549" s="13" t="str">
        <f>VLOOKUP(A549,[2]Contratos!A:C,3,0)</f>
        <v>Serviços de mão de obra terceirizada, para prestação de serviços de apoio administrativo, em caráter subsidiário, em atividades meio, no âmbito da Companhia Docas do Ceará</v>
      </c>
      <c r="D549" s="13" t="str">
        <f>VLOOKUP(A549,[2]Contratos!A:E,5,0)</f>
        <v>DKM Soluções Empresariais LTDA</v>
      </c>
      <c r="E549" s="14" t="str">
        <f>VLOOKUP(A549,[2]Contratos!A:F,6,0)</f>
        <v>22.527.999/0001-64</v>
      </c>
      <c r="F549" s="15" t="str">
        <f>VLOOKUP(A549,[2]Contratos!A:G,7,0)</f>
        <v>022/2025</v>
      </c>
      <c r="G549" s="15">
        <f>VLOOKUP(A549,[2]Contratos!A:H,8,0)</f>
        <v>0</v>
      </c>
      <c r="H549" s="16">
        <f>VLOOKUP(A549,[2]Contratos!A:K,11,0)</f>
        <v>45783</v>
      </c>
      <c r="I549" s="17" t="str">
        <f>VLOOKUP(A549,[2]Contratos!A:L,12,0)</f>
        <v>Lei nº 13.303/2016 Pregão Eletrônico Nº 90014/2024</v>
      </c>
      <c r="J549" s="16">
        <f>VLOOKUP(A549,[2]Contratos!A:M,13,0)</f>
        <v>46169</v>
      </c>
      <c r="K549" s="17">
        <f>VLOOKUP(A549,[2]Contratos!A:N,14,0)</f>
        <v>8779972.8000000007</v>
      </c>
      <c r="L549" s="17" t="str">
        <f>VLOOKUP(A549,[2]Contratos!A:O,15,0)</f>
        <v>EM EXECUÇÃO</v>
      </c>
    </row>
    <row r="550" spans="1:12" ht="45" x14ac:dyDescent="0.25">
      <c r="A550" s="24">
        <v>10221</v>
      </c>
      <c r="B550" s="12" t="str">
        <f>VLOOKUP(A550,[2]Contratos!A:B,2,0)</f>
        <v>50900.001690/2023-43</v>
      </c>
      <c r="C550" s="13" t="str">
        <f>VLOOKUP(A550,[2]Contratos!A:C,3,0)</f>
        <v>Serviços de mão de obra terceirizada, para prestação de serviços de apoio administrativo, em caráter subsidiário, em atividades meio, no âmbito da Companhia Docas do Ceará</v>
      </c>
      <c r="D550" s="13" t="str">
        <f>VLOOKUP(A550,[2]Contratos!A:E,5,0)</f>
        <v>DKM Soluções Empresariais LTDA</v>
      </c>
      <c r="E550" s="14" t="str">
        <f>VLOOKUP(A550,[2]Contratos!A:F,6,0)</f>
        <v>22.527.999/0001-64</v>
      </c>
      <c r="F550" s="15" t="str">
        <f>VLOOKUP(A550,[2]Contratos!A:G,7,0)</f>
        <v>022/2025</v>
      </c>
      <c r="G550" s="15" t="str">
        <f>VLOOKUP(A550,[2]Contratos!A:H,8,0)</f>
        <v xml:space="preserve">1º ADITIVO DE CONTRATO 022/2025
</v>
      </c>
      <c r="H550" s="16">
        <f>VLOOKUP(A550,[2]Contratos!A:K,11,0)</f>
        <v>45868</v>
      </c>
      <c r="I550" s="17" t="str">
        <f>VLOOKUP(A550,[2]Contratos!A:L,12,0)</f>
        <v>Lei nº 13.303/2016 Pregão Eletrônico Nº 90014/2024</v>
      </c>
      <c r="J550" s="16">
        <f>VLOOKUP(A550,[2]Contratos!A:M,13,0)</f>
        <v>46169</v>
      </c>
      <c r="K550" s="17">
        <f>VLOOKUP(A550,[2]Contratos!A:N,14,0)</f>
        <v>9232144.9199999999</v>
      </c>
      <c r="L550" s="17" t="str">
        <f>VLOOKUP(A550,[2]Contratos!A:O,15,0)</f>
        <v>EM EXECUÇÃO</v>
      </c>
    </row>
    <row r="551" spans="1:12" ht="45" x14ac:dyDescent="0.25">
      <c r="A551" s="24">
        <v>10230</v>
      </c>
      <c r="B551" s="12" t="str">
        <f>VLOOKUP(A551,[2]Contratos!A:B,2,0)</f>
        <v>50900.000462/2025-18</v>
      </c>
      <c r="C551" s="13" t="str">
        <f>VLOOKUP(A551,[2]Contratos!A:C,3,0)</f>
        <v>Participação da CDC, como expositor, na Feira e Seminário do Agro Nordeste - PEC Nordeste 2025.</v>
      </c>
      <c r="D551" s="13" t="str">
        <f>VLOOKUP(A551,[2]Contratos!A:E,5,0)</f>
        <v>Promoexpo Promoção e Montagem de Eventos LTDA</v>
      </c>
      <c r="E551" s="14" t="str">
        <f>VLOOKUP(A551,[2]Contratos!A:F,6,0)</f>
        <v>07.137.874/0001-34</v>
      </c>
      <c r="F551" s="15" t="str">
        <f>VLOOKUP(A551,[2]Contratos!A:G,7,0)</f>
        <v>023/2025</v>
      </c>
      <c r="G551" s="15">
        <f>VLOOKUP(A551,[2]Contratos!A:H,8,0)</f>
        <v>0</v>
      </c>
      <c r="H551" s="16">
        <f>VLOOKUP(A551,[2]Contratos!A:K,11,0)</f>
        <v>45796</v>
      </c>
      <c r="I551" s="17" t="str">
        <f>VLOOKUP(A551,[2]Contratos!A:L,12,0)</f>
        <v xml:space="preserve">Lei 13.303/2016
art. 30, II
 Dispensa de Licitação  </v>
      </c>
      <c r="J551" s="16">
        <f>VLOOKUP(A551,[2]Contratos!A:M,13,0)</f>
        <v>45841</v>
      </c>
      <c r="K551" s="17">
        <f>VLOOKUP(A551,[2]Contratos!A:N,14,0)</f>
        <v>14800</v>
      </c>
      <c r="L551" s="17" t="str">
        <f>VLOOKUP(A551,[2]Contratos!A:O,15,0)</f>
        <v>ENCERRADO</v>
      </c>
    </row>
    <row r="552" spans="1:12" ht="45" x14ac:dyDescent="0.25">
      <c r="A552" s="24">
        <v>10240</v>
      </c>
      <c r="B552" s="12" t="str">
        <f>VLOOKUP(A552,[2]Contratos!A:B,2,0)</f>
        <v>50900.000504/2025-11</v>
      </c>
      <c r="C552" s="13" t="str">
        <f>VLOOKUP(A552,[2]Contratos!A:C,3,0)</f>
        <v>Contratação de serviços Telefônico Fixo Comutado - STFC e de Serviço Móvel Pessoal - SMP com transmissão e dados a ser executado de forma continua.</v>
      </c>
      <c r="D552" s="13" t="str">
        <f>VLOOKUP(A552,[2]Contratos!A:E,5,0)</f>
        <v>Telefônia Brasil S.A.</v>
      </c>
      <c r="E552" s="14" t="str">
        <f>VLOOKUP(A552,[2]Contratos!A:F,6,0)</f>
        <v>02.558.157/0001-62</v>
      </c>
      <c r="F552" s="15" t="str">
        <f>VLOOKUP(A552,[2]Contratos!A:G,7,0)</f>
        <v>024/2025</v>
      </c>
      <c r="G552" s="15">
        <f>VLOOKUP(A552,[2]Contratos!A:H,8,0)</f>
        <v>0</v>
      </c>
      <c r="H552" s="16">
        <f>VLOOKUP(A552,[2]Contratos!A:K,11,0)</f>
        <v>45785</v>
      </c>
      <c r="I552" s="17" t="str">
        <f>VLOOKUP(A552,[2]Contratos!A:L,12,0)</f>
        <v xml:space="preserve">Lei 13.303/2016
arT. 29, II
 Dispensa de Licitação  </v>
      </c>
      <c r="J552" s="16">
        <f>VLOOKUP(A552,[2]Contratos!A:M,13,0)</f>
        <v>45975</v>
      </c>
      <c r="K552" s="17">
        <f>VLOOKUP(A552,[2]Contratos!A:N,14,0)</f>
        <v>13923</v>
      </c>
      <c r="L552" s="17" t="str">
        <f>VLOOKUP(A552,[2]Contratos!A:O,15,0)</f>
        <v>ENCERRADO</v>
      </c>
    </row>
    <row r="553" spans="1:12" ht="45" x14ac:dyDescent="0.25">
      <c r="A553" s="24">
        <v>10241</v>
      </c>
      <c r="B553" s="12" t="str">
        <f>VLOOKUP(A553,[2]Contratos!A:B,2,0)</f>
        <v>50900.000504/2025-11</v>
      </c>
      <c r="C553" s="13" t="str">
        <f>VLOOKUP(A553,[2]Contratos!A:C,3,0)</f>
        <v>Contratação de serviços Telefônico Fixo Comutado - STFC e de Serviço Móvel Pessoal - SMP com transmissão e dados a ser executado de forma continua.</v>
      </c>
      <c r="D553" s="13" t="str">
        <f>VLOOKUP(A553,[2]Contratos!A:E,5,0)</f>
        <v>Telefônia Brasil S.A.</v>
      </c>
      <c r="E553" s="14" t="str">
        <f>VLOOKUP(A553,[2]Contratos!A:F,6,0)</f>
        <v>02.558.157/0001-62</v>
      </c>
      <c r="F553" s="15" t="str">
        <f>VLOOKUP(A553,[2]Contratos!A:G,7,0)</f>
        <v>024/2025</v>
      </c>
      <c r="G553" s="15" t="str">
        <f>VLOOKUP(A553,[2]Contratos!A:H,8,0)</f>
        <v xml:space="preserve">1º ADITIVO DE CONTRATO 024/2025
</v>
      </c>
      <c r="H553" s="16">
        <f>VLOOKUP(A553,[2]Contratos!A:K,11,0)</f>
        <v>45975</v>
      </c>
      <c r="I553" s="17" t="str">
        <f>VLOOKUP(A553,[2]Contratos!A:L,12,0)</f>
        <v xml:space="preserve">Lei 13.303/2016
arT. 29, II
 Dispensa de Licitação  </v>
      </c>
      <c r="J553" s="16">
        <f>VLOOKUP(A553,[2]Contratos!A:M,13,0)</f>
        <v>46187</v>
      </c>
      <c r="K553" s="17">
        <f>VLOOKUP(A553,[2]Contratos!A:N,14,0)</f>
        <v>13923</v>
      </c>
      <c r="L553" s="17" t="str">
        <f>VLOOKUP(A553,[2]Contratos!A:O,15,0)</f>
        <v>EM EXECUÇÃO</v>
      </c>
    </row>
    <row r="554" spans="1:12" ht="75" x14ac:dyDescent="0.25">
      <c r="A554" s="24">
        <v>10250</v>
      </c>
      <c r="B554" s="12" t="str">
        <f>VLOOKUP(A554,[2]Contratos!A:B,2,0)</f>
        <v>50900.001392/2022-72</v>
      </c>
      <c r="C554" s="13" t="str">
        <f>VLOOKUP(A554,[2]Contratos!A:C,3,0)</f>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
      <c r="D554" s="13" t="str">
        <f>VLOOKUP(A554,[2]Contratos!A:E,5,0)</f>
        <v>3G Engenharia LTDA</v>
      </c>
      <c r="E554" s="14" t="str">
        <f>VLOOKUP(A554,[2]Contratos!A:F,6,0)</f>
        <v>19.657.038/0001-60</v>
      </c>
      <c r="F554" s="15" t="str">
        <f>VLOOKUP(A554,[2]Contratos!A:G,7,0)</f>
        <v>025/2025</v>
      </c>
      <c r="G554" s="15">
        <f>VLOOKUP(A554,[2]Contratos!A:H,8,0)</f>
        <v>0</v>
      </c>
      <c r="H554" s="16">
        <f>VLOOKUP(A554,[2]Contratos!A:K,11,0)</f>
        <v>45792</v>
      </c>
      <c r="I554" s="17" t="str">
        <f>VLOOKUP(A554,[2]Contratos!A:L,12,0)</f>
        <v>Lei nº 13.303/2016 Pregão Eletrônico Nº 90001/2025</v>
      </c>
      <c r="J554" s="16">
        <f>VLOOKUP(A554,[2]Contratos!A:M,13,0)</f>
        <v>46187</v>
      </c>
      <c r="K554" s="17">
        <f>VLOOKUP(A554,[2]Contratos!A:N,14,0)</f>
        <v>1980211.83</v>
      </c>
      <c r="L554" s="17" t="str">
        <f>VLOOKUP(A554,[2]Contratos!A:O,15,0)</f>
        <v>EM EXECUÇÃO</v>
      </c>
    </row>
    <row r="555" spans="1:12" ht="75" x14ac:dyDescent="0.25">
      <c r="A555" s="24">
        <v>10251</v>
      </c>
      <c r="B555" s="12" t="str">
        <f>VLOOKUP(A555,[2]Contratos!A:B,2,0)</f>
        <v>50900.001392/2022-72</v>
      </c>
      <c r="C555" s="13" t="str">
        <f>VLOOKUP(A555,[2]Contratos!A:C,3,0)</f>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
      <c r="D555" s="13" t="str">
        <f>VLOOKUP(A555,[2]Contratos!A:E,5,0)</f>
        <v>3G Engenharia LTDA</v>
      </c>
      <c r="E555" s="14" t="str">
        <f>VLOOKUP(A555,[2]Contratos!A:F,6,0)</f>
        <v>19.657.038/0001-60</v>
      </c>
      <c r="F555" s="15" t="str">
        <f>VLOOKUP(A555,[2]Contratos!A:G,7,0)</f>
        <v>025/2025</v>
      </c>
      <c r="G555" s="15" t="str">
        <f>VLOOKUP(A555,[2]Contratos!A:H,8,0)</f>
        <v xml:space="preserve">1º ADITIVO DE CONTRATO 025/2025
</v>
      </c>
      <c r="H555" s="16">
        <f>VLOOKUP(A555,[2]Contratos!A:K,11,0)</f>
        <v>46022</v>
      </c>
      <c r="I555" s="17" t="str">
        <f>VLOOKUP(A555,[2]Contratos!A:L,12,0)</f>
        <v>Lei nº 13.303/2016 Pregão Eletrônico Nº 90001/2025</v>
      </c>
      <c r="J555" s="16">
        <f>VLOOKUP(A555,[2]Contratos!A:M,13,0)</f>
        <v>46187</v>
      </c>
      <c r="K555" s="17">
        <f>VLOOKUP(A555,[2]Contratos!A:N,14,0)</f>
        <v>2469355.71</v>
      </c>
      <c r="L555" s="17" t="str">
        <f>VLOOKUP(A555,[2]Contratos!A:O,15,0)</f>
        <v>EM EXECUÇÃO</v>
      </c>
    </row>
    <row r="556" spans="1:12" ht="75" x14ac:dyDescent="0.25">
      <c r="A556" s="24">
        <v>10252</v>
      </c>
      <c r="B556" s="12" t="str">
        <f>VLOOKUP(A556,[2]Contratos!A:B,2,0)</f>
        <v>50900.001392/2022-72</v>
      </c>
      <c r="C556" s="13" t="str">
        <f>VLOOKUP(A556,[2]Contratos!A:C,3,0)</f>
        <v>Contratação de empresa especializada para a realização do serviço de estabelecimento, operação, manutenção preventiva e corretiva dos sinais náuticos de auxílio à navegação, que constituem o balizamento existente do canal do acesso e da bacia de manobras do Porto de Fortaleza e suas proximidades.</v>
      </c>
      <c r="D556" s="13" t="str">
        <f>VLOOKUP(A556,[2]Contratos!A:E,5,0)</f>
        <v>3G Engenharia LTDA</v>
      </c>
      <c r="E556" s="14" t="str">
        <f>VLOOKUP(A556,[2]Contratos!A:F,6,0)</f>
        <v>19.657.038/0001-60</v>
      </c>
      <c r="F556" s="15" t="str">
        <f>VLOOKUP(A556,[2]Contratos!A:G,7,0)</f>
        <v>025/2025</v>
      </c>
      <c r="G556" s="15" t="str">
        <f>VLOOKUP(A556,[2]Contratos!A:H,8,0)</f>
        <v xml:space="preserve">2º ADITIVO DE CONTRATO 025/2025
</v>
      </c>
      <c r="H556" s="16">
        <f>VLOOKUP(A556,[2]Contratos!A:K,11,0)</f>
        <v>46097</v>
      </c>
      <c r="I556" s="17" t="str">
        <f>VLOOKUP(A556,[2]Contratos!A:L,12,0)</f>
        <v>Lei nº 13.303/2016 Pregão Eletrônico Nº 90001/2025</v>
      </c>
      <c r="J556" s="16">
        <f>VLOOKUP(A556,[2]Contratos!A:M,13,0)</f>
        <v>46552</v>
      </c>
      <c r="K556" s="17">
        <f>VLOOKUP(A556,[2]Contratos!A:N,14,0)</f>
        <v>2469355.71</v>
      </c>
      <c r="L556" s="17" t="str">
        <f>VLOOKUP(A556,[2]Contratos!A:O,15,0)</f>
        <v>EM EXECUÇÃO</v>
      </c>
    </row>
    <row r="557" spans="1:12" ht="45" x14ac:dyDescent="0.25">
      <c r="A557" s="24">
        <v>10260</v>
      </c>
      <c r="B557" s="12" t="str">
        <f>VLOOKUP(A557,[2]Contratos!A:B,2,0)</f>
        <v>50900.000791/2024-88</v>
      </c>
      <c r="C557" s="13" t="str">
        <f>VLOOKUP(A557,[2]Contratos!A:C,3,0)</f>
        <v>Aquisição de elastômeros para defensas portuárias (Item 01)</v>
      </c>
      <c r="D557" s="13" t="str">
        <f>VLOOKUP(A557,[2]Contratos!A:E,5,0)</f>
        <v>MR Engenharia LTDA</v>
      </c>
      <c r="E557" s="14" t="str">
        <f>VLOOKUP(A557,[2]Contratos!A:F,6,0)</f>
        <v>49.799.180/0001-02</v>
      </c>
      <c r="F557" s="15" t="str">
        <f>VLOOKUP(A557,[2]Contratos!A:G,7,0)</f>
        <v>026/2025</v>
      </c>
      <c r="G557" s="15">
        <f>VLOOKUP(A557,[2]Contratos!A:H,8,0)</f>
        <v>0</v>
      </c>
      <c r="H557" s="16">
        <f>VLOOKUP(A557,[2]Contratos!A:K,11,0)</f>
        <v>45821</v>
      </c>
      <c r="I557" s="17" t="str">
        <f>VLOOKUP(A557,[2]Contratos!A:L,12,0)</f>
        <v>Lei nº 13.303/2016 Pregão Eletrônico Nº 90006/2024</v>
      </c>
      <c r="J557" s="16">
        <f>VLOOKUP(A557,[2]Contratos!A:M,13,0)</f>
        <v>46199</v>
      </c>
      <c r="K557" s="17">
        <f>VLOOKUP(A557,[2]Contratos!A:N,14,0)</f>
        <v>872718</v>
      </c>
      <c r="L557" s="17" t="str">
        <f>VLOOKUP(A557,[2]Contratos!A:O,15,0)</f>
        <v>EM EXECUÇÃO</v>
      </c>
    </row>
    <row r="558" spans="1:12" ht="45" x14ac:dyDescent="0.25">
      <c r="A558" s="24">
        <v>10270</v>
      </c>
      <c r="B558" s="12" t="str">
        <f>VLOOKUP(A558,[2]Contratos!A:B,2,0)</f>
        <v>50900.000791/2024-88</v>
      </c>
      <c r="C558" s="13" t="str">
        <f>VLOOKUP(A558,[2]Contratos!A:C,3,0)</f>
        <v>Aquisição de elastômeros para defensas portuárias (Item 02)</v>
      </c>
      <c r="D558" s="13" t="str">
        <f>VLOOKUP(A558,[2]Contratos!A:E,5,0)</f>
        <v>Phoenix Comércio de Sobressalentes LTDA</v>
      </c>
      <c r="E558" s="14" t="str">
        <f>VLOOKUP(A558,[2]Contratos!A:F,6,0)</f>
        <v>11.344.273/0001-70</v>
      </c>
      <c r="F558" s="15" t="str">
        <f>VLOOKUP(A558,[2]Contratos!A:G,7,0)</f>
        <v>027/2025</v>
      </c>
      <c r="G558" s="15">
        <f>VLOOKUP(A558,[2]Contratos!A:H,8,0)</f>
        <v>0</v>
      </c>
      <c r="H558" s="16">
        <f>VLOOKUP(A558,[2]Contratos!A:K,11,0)</f>
        <v>45824</v>
      </c>
      <c r="I558" s="17" t="str">
        <f>VLOOKUP(A558,[2]Contratos!A:L,12,0)</f>
        <v>Lei nº 13.303/2016 Pregão Eletrônico Nº 90006/2024</v>
      </c>
      <c r="J558" s="16">
        <f>VLOOKUP(A558,[2]Contratos!A:M,13,0)</f>
        <v>46199</v>
      </c>
      <c r="K558" s="17">
        <f>VLOOKUP(A558,[2]Contratos!A:N,14,0)</f>
        <v>246804.64</v>
      </c>
      <c r="L558" s="17" t="str">
        <f>VLOOKUP(A558,[2]Contratos!A:O,15,0)</f>
        <v>EM EXECUÇÃO</v>
      </c>
    </row>
    <row r="559" spans="1:12" ht="45" x14ac:dyDescent="0.25">
      <c r="A559" s="24">
        <v>10280</v>
      </c>
      <c r="B559" s="12" t="str">
        <f>VLOOKUP(A559,[2]Contratos!A:B,2,0)</f>
        <v>50900.000419/2025-52</v>
      </c>
      <c r="C559" s="13" t="str">
        <f>VLOOKUP(A559,[2]Contratos!A:C,3,0)</f>
        <v>Aquisição de lâmpadas de vapor metálico ovoide 1500W para iluminação dos postes do Porto de Fortaleza</v>
      </c>
      <c r="D559" s="13" t="str">
        <f>VLOOKUP(A559,[2]Contratos!A:E,5,0)</f>
        <v>Duluz Comércio de Iluminação LTDA</v>
      </c>
      <c r="E559" s="14" t="str">
        <f>VLOOKUP(A559,[2]Contratos!A:F,6,0)</f>
        <v>03.646.340/0001-82</v>
      </c>
      <c r="F559" s="15" t="str">
        <f>VLOOKUP(A559,[2]Contratos!A:G,7,0)</f>
        <v>028/2025</v>
      </c>
      <c r="G559" s="15">
        <f>VLOOKUP(A559,[2]Contratos!A:H,8,0)</f>
        <v>0</v>
      </c>
      <c r="H559" s="16">
        <f>VLOOKUP(A559,[2]Contratos!A:K,11,0)</f>
        <v>45818</v>
      </c>
      <c r="I559" s="17" t="str">
        <f>VLOOKUP(A559,[2]Contratos!A:L,12,0)</f>
        <v xml:space="preserve">Lei 13.303/2016
arT. 29, II
 Dispensa de Licitação  </v>
      </c>
      <c r="J559" s="16">
        <f>VLOOKUP(A559,[2]Contratos!A:M,13,0)</f>
        <v>45856</v>
      </c>
      <c r="K559" s="17">
        <f>VLOOKUP(A559,[2]Contratos!A:N,14,0)</f>
        <v>62675</v>
      </c>
      <c r="L559" s="17" t="str">
        <f>VLOOKUP(A559,[2]Contratos!A:O,15,0)</f>
        <v>ENCERRADO</v>
      </c>
    </row>
    <row r="560" spans="1:12" ht="45" x14ac:dyDescent="0.25">
      <c r="A560" s="24">
        <v>10290</v>
      </c>
      <c r="B560" s="12" t="str">
        <f>VLOOKUP(A560,[2]Contratos!A:B,2,0)</f>
        <v>50900.000787/2025-09</v>
      </c>
      <c r="C560" s="13" t="str">
        <f>VLOOKUP(A560,[2]Contratos!A:C,3,0)</f>
        <v>Aquisição de material de limpeza e copa para a Companhia Docas do Ceará.</v>
      </c>
      <c r="D560" s="13" t="str">
        <f>VLOOKUP(A560,[2]Contratos!A:E,5,0)</f>
        <v>Premium Distribuidora de Produtos de Limpeza LTDA.</v>
      </c>
      <c r="E560" s="14" t="str">
        <f>VLOOKUP(A560,[2]Contratos!A:F,6,0)</f>
        <v>36.762.014/0001-90</v>
      </c>
      <c r="F560" s="15" t="str">
        <f>VLOOKUP(A560,[2]Contratos!A:G,7,0)</f>
        <v>029/2025</v>
      </c>
      <c r="G560" s="15">
        <f>VLOOKUP(A560,[2]Contratos!A:H,8,0)</f>
        <v>0</v>
      </c>
      <c r="H560" s="16">
        <f>VLOOKUP(A560,[2]Contratos!A:K,11,0)</f>
        <v>45846</v>
      </c>
      <c r="I560" s="17" t="str">
        <f>VLOOKUP(A560,[2]Contratos!A:L,12,0)</f>
        <v xml:space="preserve">Lei 13.303/2016
arT. 29, II
 Dispensa de Licitação  </v>
      </c>
      <c r="J560" s="16">
        <f>VLOOKUP(A560,[2]Contratos!A:M,13,0)</f>
        <v>45971</v>
      </c>
      <c r="K560" s="17">
        <f>VLOOKUP(A560,[2]Contratos!A:N,14,0)</f>
        <v>66235.72</v>
      </c>
      <c r="L560" s="17" t="str">
        <f>VLOOKUP(A560,[2]Contratos!A:O,15,0)</f>
        <v>ENCERRADO</v>
      </c>
    </row>
    <row r="561" spans="1:12" ht="45" x14ac:dyDescent="0.25">
      <c r="A561" s="24">
        <v>10300</v>
      </c>
      <c r="B561" s="12" t="str">
        <f>VLOOKUP(A561,[2]Contratos!A:B,2,0)</f>
        <v>50900.000018/2024-11</v>
      </c>
      <c r="C561" s="13" t="str">
        <f>VLOOKUP(A561,[2]Contratos!A:C,3,0)</f>
        <v>Contratação de serviço de buffet para Companhia Docas do Ceará - CDC</v>
      </c>
      <c r="D561" s="13" t="str">
        <f>VLOOKUP(A561,[2]Contratos!A:E,5,0)</f>
        <v>VC Promoções e Eventos LTDA</v>
      </c>
      <c r="E561" s="14" t="str">
        <f>VLOOKUP(A561,[2]Contratos!A:F,6,0)</f>
        <v>04.088.833/0001-07</v>
      </c>
      <c r="F561" s="15" t="str">
        <f>VLOOKUP(A561,[2]Contratos!A:G,7,0)</f>
        <v>030/2025</v>
      </c>
      <c r="G561" s="15">
        <f>VLOOKUP(A561,[2]Contratos!A:H,8,0)</f>
        <v>0</v>
      </c>
      <c r="H561" s="16">
        <f>VLOOKUP(A561,[2]Contratos!A:K,11,0)</f>
        <v>45859</v>
      </c>
      <c r="I561" s="17" t="str">
        <f>VLOOKUP(A561,[2]Contratos!A:L,12,0)</f>
        <v>Lei nº 13.303/2016 Pregão Eletrônico Nº 90012/2024</v>
      </c>
      <c r="J561" s="16">
        <f>VLOOKUP(A561,[2]Contratos!A:M,13,0)</f>
        <v>46239</v>
      </c>
      <c r="K561" s="17">
        <f>VLOOKUP(A561,[2]Contratos!A:N,14,0)</f>
        <v>148798.66</v>
      </c>
      <c r="L561" s="17" t="str">
        <f>VLOOKUP(A561,[2]Contratos!A:O,15,0)</f>
        <v>EM EXECUÇÃO</v>
      </c>
    </row>
    <row r="562" spans="1:12" ht="45" x14ac:dyDescent="0.25">
      <c r="A562" s="24">
        <v>10310</v>
      </c>
      <c r="B562" s="12" t="str">
        <f>VLOOKUP(A562,[2]Contratos!A:B,2,0)</f>
        <v>50900.000774/2025-21</v>
      </c>
      <c r="C562" s="13" t="str">
        <f>VLOOKUP(A562,[2]Contratos!A:C,3,0)</f>
        <v>Serviço de controlador de acesso, com dedicação exclusiva de mão de obra, para atender às necessidades da Companhia Docas do Ceará - CDC</v>
      </c>
      <c r="D562" s="13" t="str">
        <f>VLOOKUP(A562,[2]Contratos!A:E,5,0)</f>
        <v>Serval Serviços e Limpeza LTDA</v>
      </c>
      <c r="E562" s="14" t="str">
        <f>VLOOKUP(A562,[2]Contratos!A:F,6,0)</f>
        <v>07.360.290/0001-23</v>
      </c>
      <c r="F562" s="15" t="str">
        <f>VLOOKUP(A562,[2]Contratos!A:G,7,0)</f>
        <v>031/2025</v>
      </c>
      <c r="G562" s="15">
        <f>VLOOKUP(A562,[2]Contratos!A:H,8,0)</f>
        <v>0</v>
      </c>
      <c r="H562" s="16" t="str">
        <f>VLOOKUP(A562,[2]Contratos!A:K,11,0)</f>
        <v>11/07/202</v>
      </c>
      <c r="I562" s="17" t="str">
        <f>VLOOKUP(A562,[2]Contratos!A:L,12,0)</f>
        <v xml:space="preserve">Lei 13.303/2016
arT. 29, XV
 Dispensa de Licitação  </v>
      </c>
      <c r="J562" s="16">
        <f>VLOOKUP(A562,[2]Contratos!A:M,13,0)</f>
        <v>46030</v>
      </c>
      <c r="K562" s="17">
        <f>VLOOKUP(A562,[2]Contratos!A:N,14,0)</f>
        <v>2048320.8</v>
      </c>
      <c r="L562" s="17" t="str">
        <f>VLOOKUP(A562,[2]Contratos!A:O,15,0)</f>
        <v>ENCERRADO</v>
      </c>
    </row>
    <row r="563" spans="1:12" ht="45" x14ac:dyDescent="0.25">
      <c r="A563" s="24">
        <v>10320</v>
      </c>
      <c r="B563" s="12" t="str">
        <f>VLOOKUP(A563,[2]Contratos!A:B,2,0)</f>
        <v>50900.001072/2024-84</v>
      </c>
      <c r="C563" s="13" t="str">
        <f>VLOOKUP(A563,[2]Contratos!A:C,3,0)</f>
        <v>Prestação de serviço de outsourcing de impressão para a Companhia Docas do Ceará - CDC</v>
      </c>
      <c r="D563" s="13" t="str">
        <f>VLOOKUP(A563,[2]Contratos!A:E,5,0)</f>
        <v>Soluções Serviços de Locação de Máquinas e Equipamentos para Escritório LTDA</v>
      </c>
      <c r="E563" s="14" t="str">
        <f>VLOOKUP(A563,[2]Contratos!A:F,6,0)</f>
        <v>07.759.174/0001-81</v>
      </c>
      <c r="F563" s="15" t="str">
        <f>VLOOKUP(A563,[2]Contratos!A:G,7,0)</f>
        <v>032/2025</v>
      </c>
      <c r="G563" s="15">
        <f>VLOOKUP(A563,[2]Contratos!A:H,8,0)</f>
        <v>0</v>
      </c>
      <c r="H563" s="16">
        <f>VLOOKUP(A563,[2]Contratos!A:K,11,0)</f>
        <v>45860</v>
      </c>
      <c r="I563" s="17" t="str">
        <f>VLOOKUP(A563,[2]Contratos!A:L,12,0)</f>
        <v>Lei nº 13.303/2016 Pregão Eletrônico Nº 90003/2025</v>
      </c>
      <c r="J563" s="16">
        <f>VLOOKUP(A563,[2]Contratos!A:M,13,0)</f>
        <v>47693</v>
      </c>
      <c r="K563" s="17">
        <f>VLOOKUP(A563,[2]Contratos!A:N,14,0)</f>
        <v>149998.79999999999</v>
      </c>
      <c r="L563" s="17" t="str">
        <f>VLOOKUP(A563,[2]Contratos!A:O,15,0)</f>
        <v>EM EXECUÇÃO</v>
      </c>
    </row>
    <row r="564" spans="1:12" ht="45" x14ac:dyDescent="0.25">
      <c r="A564" s="24">
        <v>10321</v>
      </c>
      <c r="B564" s="12" t="str">
        <f>VLOOKUP(A564,[2]Contratos!A:B,2,0)</f>
        <v>50900.001072/2024-84</v>
      </c>
      <c r="C564" s="13" t="str">
        <f>VLOOKUP(A564,[2]Contratos!A:C,3,0)</f>
        <v>Prestação de serviço de outsourcing de impressão para a Companhia Docas do Ceará - CDC</v>
      </c>
      <c r="D564" s="13" t="str">
        <f>VLOOKUP(A564,[2]Contratos!A:E,5,0)</f>
        <v>Soluções Serviços de Locação de Máquinas e Equipamentos para Escritório LTDA</v>
      </c>
      <c r="E564" s="14" t="str">
        <f>VLOOKUP(A564,[2]Contratos!A:F,6,0)</f>
        <v>07.759.174/0001-81</v>
      </c>
      <c r="F564" s="15" t="str">
        <f>VLOOKUP(A564,[2]Contratos!A:G,7,0)</f>
        <v>032/2025</v>
      </c>
      <c r="G564" s="15" t="str">
        <f>VLOOKUP(A564,[2]Contratos!A:H,8,0)</f>
        <v xml:space="preserve">1º ADITIVO DE CONTRATO 002/2025
</v>
      </c>
      <c r="H564" s="16">
        <f>VLOOKUP(A564,[2]Contratos!A:K,11,0)</f>
        <v>46086</v>
      </c>
      <c r="I564" s="17" t="str">
        <f>VLOOKUP(A564,[2]Contratos!A:L,12,0)</f>
        <v>Lei nº 13.303/2016 Pregão Eletrônico Nº 90003/2025</v>
      </c>
      <c r="J564" s="16">
        <f>VLOOKUP(A564,[2]Contratos!A:M,13,0)</f>
        <v>47693</v>
      </c>
      <c r="K564" s="17">
        <f>VLOOKUP(A564,[2]Contratos!A:N,14,0)</f>
        <v>160474.1</v>
      </c>
      <c r="L564" s="17" t="str">
        <f>VLOOKUP(A564,[2]Contratos!A:O,15,0)</f>
        <v>EM EXECUÇÃO</v>
      </c>
    </row>
    <row r="565" spans="1:12" ht="45" x14ac:dyDescent="0.25">
      <c r="A565" s="24">
        <v>10330</v>
      </c>
      <c r="B565" s="12" t="str">
        <f>VLOOKUP(A565,[2]Contratos!A:B,2,0)</f>
        <v>50900.001024/2024-96</v>
      </c>
      <c r="C565" s="13" t="str">
        <f>VLOOKUP(A565,[2]Contratos!A:C,3,0)</f>
        <v>Prestação de serviços de reforma e adaptação do prédio do Almoxarifado para conversão em Arquivo Físico destinado à guarda de documentos e registros da Companhia Docas do Ceará - CDC.</v>
      </c>
      <c r="D565" s="13" t="str">
        <f>VLOOKUP(A565,[2]Contratos!A:E,5,0)</f>
        <v>Primus Construções e Serviços LTDA</v>
      </c>
      <c r="E565" s="14" t="str">
        <f>VLOOKUP(A565,[2]Contratos!A:F,6,0)</f>
        <v>44.546.744/0001-81</v>
      </c>
      <c r="F565" s="15" t="str">
        <f>VLOOKUP(A565,[2]Contratos!A:G,7,0)</f>
        <v>033/2025</v>
      </c>
      <c r="G565" s="15">
        <f>VLOOKUP(A565,[2]Contratos!A:H,8,0)</f>
        <v>0</v>
      </c>
      <c r="H565" s="16">
        <f>VLOOKUP(A565,[2]Contratos!A:K,11,0)</f>
        <v>45859</v>
      </c>
      <c r="I565" s="17" t="str">
        <f>VLOOKUP(A565,[2]Contratos!A:L,12,0)</f>
        <v>Lei nº 13.303/2016 Licitação CDC Nº 02/2025</v>
      </c>
      <c r="J565" s="16">
        <f>VLOOKUP(A565,[2]Contratos!A:M,13,0)</f>
        <v>46059</v>
      </c>
      <c r="K565" s="17">
        <f>VLOOKUP(A565,[2]Contratos!A:N,14,0)</f>
        <v>576999.99</v>
      </c>
      <c r="L565" s="17" t="str">
        <f>VLOOKUP(A565,[2]Contratos!A:O,15,0)</f>
        <v>ENCERRADO</v>
      </c>
    </row>
    <row r="566" spans="1:12" ht="45" x14ac:dyDescent="0.25">
      <c r="A566" s="24">
        <v>10340</v>
      </c>
      <c r="B566" s="12" t="str">
        <f>VLOOKUP(A566,[2]Contratos!A:B,2,0)</f>
        <v>50900.000599/2025-72</v>
      </c>
      <c r="C566" s="13" t="str">
        <f>VLOOKUP(A566,[2]Contratos!A:C,3,0)</f>
        <v>Participação da CDC, como expositor, na 31º edição da EXPOFRUIT 2025 - Feira Internacional da Fruticultura Tropical Irrigada</v>
      </c>
      <c r="D566" s="13" t="str">
        <f>VLOOKUP(A566,[2]Contratos!A:E,5,0)</f>
        <v>PromoExpo Promoção e Montagem de Eventos LTDA - ME</v>
      </c>
      <c r="E566" s="14" t="str">
        <f>VLOOKUP(A566,[2]Contratos!A:F,6,0)</f>
        <v>07.137.874/0001-34</v>
      </c>
      <c r="F566" s="15" t="str">
        <f>VLOOKUP(A566,[2]Contratos!A:G,7,0)</f>
        <v>034/2025</v>
      </c>
      <c r="G566" s="15">
        <f>VLOOKUP(A566,[2]Contratos!A:H,8,0)</f>
        <v>0</v>
      </c>
      <c r="H566" s="16">
        <f>VLOOKUP(A566,[2]Contratos!A:K,11,0)</f>
        <v>45870</v>
      </c>
      <c r="I566" s="17" t="str">
        <f>VLOOKUP(A566,[2]Contratos!A:L,12,0)</f>
        <v xml:space="preserve">Lei 13.303/2016
art. 30, II
 Dispensa de Licitação  </v>
      </c>
      <c r="J566" s="16">
        <f>VLOOKUP(A566,[2]Contratos!A:M,13,0)</f>
        <v>45918</v>
      </c>
      <c r="K566" s="17">
        <f>VLOOKUP(A566,[2]Contratos!A:N,14,0)</f>
        <v>15200</v>
      </c>
      <c r="L566" s="17" t="str">
        <f>VLOOKUP(A566,[2]Contratos!A:O,15,0)</f>
        <v>ENCERRADO</v>
      </c>
    </row>
    <row r="567" spans="1:12" ht="45" x14ac:dyDescent="0.25">
      <c r="A567" s="24">
        <v>10350</v>
      </c>
      <c r="B567" s="12" t="str">
        <f>VLOOKUP(A567,[2]Contratos!A:B,2,0)</f>
        <v>50900.001602/2024-94</v>
      </c>
      <c r="C567" s="13" t="str">
        <f>VLOOKUP(A567,[2]Contratos!A:C,3,0)</f>
        <v>Serviço de manutenção da qualidade da água potável fornecida no Porto de Fortaleza, incluindo pós-tratamento, com o fornecimento de mão de obra, equipamentos e insumos</v>
      </c>
      <c r="D567" s="13" t="str">
        <f>VLOOKUP(A567,[2]Contratos!A:E,5,0)</f>
        <v>Moreira Costa Laboratórios e Engenharia Ambiental Ltda</v>
      </c>
      <c r="E567" s="14" t="str">
        <f>VLOOKUP(A567,[2]Contratos!A:F,6,0)</f>
        <v>11.071.357/0001-87</v>
      </c>
      <c r="F567" s="15" t="str">
        <f>VLOOKUP(A567,[2]Contratos!A:G,7,0)</f>
        <v>035/2025</v>
      </c>
      <c r="G567" s="15">
        <f>VLOOKUP(A567,[2]Contratos!A:H,8,0)</f>
        <v>0</v>
      </c>
      <c r="H567" s="16">
        <f>VLOOKUP(A567,[2]Contratos!A:K,11,0)</f>
        <v>45870</v>
      </c>
      <c r="I567" s="17" t="str">
        <f>VLOOKUP(A567,[2]Contratos!A:L,12,0)</f>
        <v>Lei nº 13.303/2016 Pregão Eletrônico Nº 90002/2024</v>
      </c>
      <c r="J567" s="16">
        <f>VLOOKUP(A567,[2]Contratos!A:M,13,0)</f>
        <v>46605</v>
      </c>
      <c r="K567" s="17">
        <f>VLOOKUP(A567,[2]Contratos!A:N,14,0)</f>
        <v>149890.56</v>
      </c>
      <c r="L567" s="17" t="str">
        <f>VLOOKUP(A567,[2]Contratos!A:O,15,0)</f>
        <v>EM EXECUÇÃO</v>
      </c>
    </row>
    <row r="568" spans="1:12" ht="45" x14ac:dyDescent="0.25">
      <c r="A568" s="24">
        <v>10360</v>
      </c>
      <c r="B568" s="12" t="str">
        <f>VLOOKUP(A568,[2]Contratos!A:B,2,0)</f>
        <v>50900.000252/2025-20</v>
      </c>
      <c r="C568" s="13" t="str">
        <f>VLOOKUP(A568,[2]Contratos!A:C,3,0)</f>
        <v>Participação da CDC nos eventos Brasil Export 2025, Fórum Regional Nordeste Export, Fórum Nacional e 6° ENAPH.</v>
      </c>
      <c r="D568" s="13" t="str">
        <f>VLOOKUP(A568,[2]Contratos!A:E,5,0)</f>
        <v>Centro de Estudos em Logística, Transporte e Comércio Exterior do Brasil Export LTDA</v>
      </c>
      <c r="E568" s="14" t="str">
        <f>VLOOKUP(A568,[2]Contratos!A:F,6,0)</f>
        <v>40.435.738/0001-04</v>
      </c>
      <c r="F568" s="15" t="str">
        <f>VLOOKUP(A568,[2]Contratos!A:G,7,0)</f>
        <v>036/2025</v>
      </c>
      <c r="G568" s="15">
        <f>VLOOKUP(A568,[2]Contratos!A:H,8,0)</f>
        <v>0</v>
      </c>
      <c r="H568" s="16">
        <f>VLOOKUP(A568,[2]Contratos!A:K,11,0)</f>
        <v>45866</v>
      </c>
      <c r="I568" s="17" t="str">
        <f>VLOOKUP(A568,[2]Contratos!A:L,12,0)</f>
        <v xml:space="preserve">Lei 13.303/2016
art. 30, II
 Dispensa de Licitação  </v>
      </c>
      <c r="J568" s="16">
        <f>VLOOKUP(A568,[2]Contratos!A:M,13,0)</f>
        <v>46047</v>
      </c>
      <c r="K568" s="17">
        <f>VLOOKUP(A568,[2]Contratos!A:N,14,0)</f>
        <v>130000</v>
      </c>
      <c r="L568" s="17" t="str">
        <f>VLOOKUP(A568,[2]Contratos!A:O,15,0)</f>
        <v>ENCERRADO</v>
      </c>
    </row>
    <row r="569" spans="1:12" ht="45" x14ac:dyDescent="0.25">
      <c r="A569" s="24">
        <v>10370</v>
      </c>
      <c r="B569" s="12" t="str">
        <f>VLOOKUP(A569,[2]Contratos!A:B,2,0)</f>
        <v>50900.000697/2025-18</v>
      </c>
      <c r="C569" s="13" t="str">
        <f>VLOOKUP(A569,[2]Contratos!A:C,3,0)</f>
        <v>Serviço de planejamento, organização e execução de concurso público de provas e títulos para o provimento de cargos de nível superior em diversas áreas para CDC.</v>
      </c>
      <c r="D569" s="13" t="str">
        <f>VLOOKUP(A569,[2]Contratos!A:E,5,0)</f>
        <v>Instituto de Apoio ao Desenvolvimento da UVA – IADE</v>
      </c>
      <c r="E569" s="14" t="str">
        <f>VLOOKUP(A569,[2]Contratos!A:F,6,0)</f>
        <v>05.130.881/0001-89</v>
      </c>
      <c r="F569" s="15" t="str">
        <f>VLOOKUP(A569,[2]Contratos!A:G,7,0)</f>
        <v>037/2025</v>
      </c>
      <c r="G569" s="15">
        <f>VLOOKUP(A569,[2]Contratos!A:H,8,0)</f>
        <v>0</v>
      </c>
      <c r="H569" s="16">
        <f>VLOOKUP(A569,[2]Contratos!A:K,11,0)</f>
        <v>45868</v>
      </c>
      <c r="I569" s="17" t="str">
        <f>VLOOKUP(A569,[2]Contratos!A:L,12,0)</f>
        <v xml:space="preserve">Lei 13.303/2016
art. 29, VII
 Dispensa de Licitação  </v>
      </c>
      <c r="J569" s="16">
        <f>VLOOKUP(A569,[2]Contratos!A:M,13,0)</f>
        <v>46248</v>
      </c>
      <c r="K569" s="17">
        <f>VLOOKUP(A569,[2]Contratos!A:N,14,0)</f>
        <v>876794.24</v>
      </c>
      <c r="L569" s="17" t="str">
        <f>VLOOKUP(A569,[2]Contratos!A:O,15,0)</f>
        <v>EM EXECUÇÃO</v>
      </c>
    </row>
    <row r="570" spans="1:12" ht="45" x14ac:dyDescent="0.25">
      <c r="A570" s="24">
        <v>10380</v>
      </c>
      <c r="B570" s="12" t="str">
        <f>VLOOKUP(A570,[2]Contratos!A:B,2,0)</f>
        <v>50900.000924/2025-05</v>
      </c>
      <c r="C570" s="13" t="str">
        <f>VLOOKUP(A570,[2]Contratos!A:C,3,0)</f>
        <v>Contratação do serviço de coleta, transporte, tratamento e destinação final de resíduos</v>
      </c>
      <c r="D570" s="13" t="str">
        <f>VLOOKUP(A570,[2]Contratos!A:E,5,0)</f>
        <v>Braslimp Transportes Especializados LTDA</v>
      </c>
      <c r="E570" s="14" t="str">
        <f>VLOOKUP(A570,[2]Contratos!A:F,6,0)</f>
        <v>12.216.990/0001-89</v>
      </c>
      <c r="F570" s="15" t="str">
        <f>VLOOKUP(A570,[2]Contratos!A:G,7,0)</f>
        <v>038/2025</v>
      </c>
      <c r="G570" s="15">
        <f>VLOOKUP(A570,[2]Contratos!A:H,8,0)</f>
        <v>0</v>
      </c>
      <c r="H570" s="16">
        <f>VLOOKUP(A570,[2]Contratos!A:K,11,0)</f>
        <v>45870</v>
      </c>
      <c r="I570" s="17" t="str">
        <f>VLOOKUP(A570,[2]Contratos!A:L,12,0)</f>
        <v xml:space="preserve">Lei 13.303/2016
art. 29, XV
 Dispensa de Licitação  </v>
      </c>
      <c r="J570" s="16">
        <f>VLOOKUP(A570,[2]Contratos!A:M,13,0)</f>
        <v>46054</v>
      </c>
      <c r="K570" s="17">
        <f>VLOOKUP(A570,[2]Contratos!A:N,14,0)</f>
        <v>76007.38</v>
      </c>
      <c r="L570" s="17" t="str">
        <f>VLOOKUP(A570,[2]Contratos!A:O,15,0)</f>
        <v>ENCERRADO</v>
      </c>
    </row>
    <row r="571" spans="1:12" ht="45" x14ac:dyDescent="0.25">
      <c r="A571" s="24">
        <v>10390</v>
      </c>
      <c r="B571" s="12" t="str">
        <f>VLOOKUP(A571,[2]Contratos!A:B,2,0)</f>
        <v>50900.000255/2024-82</v>
      </c>
      <c r="C571" s="13" t="str">
        <f>VLOOKUP(A571,[2]Contratos!A:C,3,0)</f>
        <v>Aquisição de munição para o arsenal da Guarda Portuária da CDC.</v>
      </c>
      <c r="D571" s="13" t="str">
        <f>VLOOKUP(A571,[2]Contratos!A:E,5,0)</f>
        <v>Companhia Brasileira de Cartuchos.</v>
      </c>
      <c r="E571" s="14" t="str">
        <f>VLOOKUP(A571,[2]Contratos!A:F,6,0)</f>
        <v>57.494.031.0001-63</v>
      </c>
      <c r="F571" s="15" t="str">
        <f>VLOOKUP(A571,[2]Contratos!A:G,7,0)</f>
        <v>039/2025</v>
      </c>
      <c r="G571" s="15">
        <f>VLOOKUP(A571,[2]Contratos!A:H,8,0)</f>
        <v>0</v>
      </c>
      <c r="H571" s="16">
        <f>VLOOKUP(A571,[2]Contratos!A:K,11,0)</f>
        <v>45985</v>
      </c>
      <c r="I571" s="17" t="str">
        <f>VLOOKUP(A571,[2]Contratos!A:L,12,0)</f>
        <v xml:space="preserve">Lei 13.303/2016
art. 30, I
 Dispensa de Licitação  </v>
      </c>
      <c r="J571" s="16">
        <f>VLOOKUP(A571,[2]Contratos!A:M,13,0)</f>
        <v>46177</v>
      </c>
      <c r="K571" s="17">
        <f>VLOOKUP(A571,[2]Contratos!A:N,14,0)</f>
        <v>14925</v>
      </c>
      <c r="L571" s="17" t="str">
        <f>VLOOKUP(A571,[2]Contratos!A:O,15,0)</f>
        <v>EM EXECUÇÃO</v>
      </c>
    </row>
    <row r="572" spans="1:12" ht="45" x14ac:dyDescent="0.25">
      <c r="A572" s="24">
        <v>10410</v>
      </c>
      <c r="B572" s="12" t="str">
        <f>VLOOKUP(A572,[2]Contratos!A:B,2,0)</f>
        <v>50900.000298/2024-68</v>
      </c>
      <c r="C572" s="13" t="str">
        <f>VLOOKUP(A572,[2]Contratos!A:C,3,0)</f>
        <v>Aquisição de crachás, prendedores jacaré e mantas magnéticas específicas para veículos (Lote 1).</v>
      </c>
      <c r="D572" s="13" t="str">
        <f>VLOOKUP(A572,[2]Contratos!A:E,5,0)</f>
        <v>Vixcard Comércio, Serviços e Importação de Artigos para Identificação Ltda</v>
      </c>
      <c r="E572" s="14" t="str">
        <f>VLOOKUP(A572,[2]Contratos!A:F,6,0)</f>
        <v>02.583.967/0001-79</v>
      </c>
      <c r="F572" s="15" t="str">
        <f>VLOOKUP(A572,[2]Contratos!A:G,7,0)</f>
        <v>041/2025</v>
      </c>
      <c r="G572" s="15">
        <f>VLOOKUP(A572,[2]Contratos!A:H,8,0)</f>
        <v>0</v>
      </c>
      <c r="H572" s="16">
        <f>VLOOKUP(A572,[2]Contratos!A:K,11,0)</f>
        <v>45902</v>
      </c>
      <c r="I572" s="17" t="str">
        <f>VLOOKUP(A572,[2]Contratos!A:L,12,0)</f>
        <v xml:space="preserve">Lei 13.303/2016
art. 29, II
 Dispensa de Licitação  </v>
      </c>
      <c r="J572" s="16">
        <f>VLOOKUP(A572,[2]Contratos!A:M,13,0)</f>
        <v>46297</v>
      </c>
      <c r="K572" s="17">
        <f>VLOOKUP(A572,[2]Contratos!A:N,14,0)</f>
        <v>7800</v>
      </c>
      <c r="L572" s="17" t="str">
        <f>VLOOKUP(A572,[2]Contratos!A:O,15,0)</f>
        <v>EM EXECUÇÃO</v>
      </c>
    </row>
    <row r="573" spans="1:12" ht="45" x14ac:dyDescent="0.25">
      <c r="A573" s="24">
        <v>10420</v>
      </c>
      <c r="B573" s="12" t="str">
        <f>VLOOKUP(A573,[2]Contratos!A:B,2,0)</f>
        <v>50900.000298/2024-68</v>
      </c>
      <c r="C573" s="13" t="str">
        <f>VLOOKUP(A573,[2]Contratos!A:C,3,0)</f>
        <v>Aquisição de crachás, prendedores jacaré e mantas magnéticas específicas para veículos (Lote 2).</v>
      </c>
      <c r="D573" s="13" t="str">
        <f>VLOOKUP(A573,[2]Contratos!A:E,5,0)</f>
        <v>Odimilsom Alves Pereira - EPP</v>
      </c>
      <c r="E573" s="14" t="str">
        <f>VLOOKUP(A573,[2]Contratos!A:F,6,0)</f>
        <v>03.930.566/0001-00</v>
      </c>
      <c r="F573" s="15" t="str">
        <f>VLOOKUP(A573,[2]Contratos!A:G,7,0)</f>
        <v>042/2025</v>
      </c>
      <c r="G573" s="15">
        <f>VLOOKUP(A573,[2]Contratos!A:H,8,0)</f>
        <v>0</v>
      </c>
      <c r="H573" s="16">
        <f>VLOOKUP(A573,[2]Contratos!A:K,11,0)</f>
        <v>45902</v>
      </c>
      <c r="I573" s="17" t="str">
        <f>VLOOKUP(A573,[2]Contratos!A:L,12,0)</f>
        <v xml:space="preserve">Lei 13.303/2016
art. 29, II
 Dispensa de Licitação  </v>
      </c>
      <c r="J573" s="16">
        <f>VLOOKUP(A573,[2]Contratos!A:M,13,0)</f>
        <v>46302</v>
      </c>
      <c r="K573" s="17">
        <f>VLOOKUP(A573,[2]Contratos!A:N,14,0)</f>
        <v>10900</v>
      </c>
      <c r="L573" s="17" t="str">
        <f>VLOOKUP(A573,[2]Contratos!A:O,15,0)</f>
        <v>EM EXECUÇÃO</v>
      </c>
    </row>
    <row r="574" spans="1:12" ht="45" x14ac:dyDescent="0.25">
      <c r="A574" s="24">
        <v>10430</v>
      </c>
      <c r="B574" s="12" t="str">
        <f>VLOOKUP(A574,[2]Contratos!A:B,2,0)</f>
        <v>50900.001613/2024-74</v>
      </c>
      <c r="C574" s="13" t="str">
        <f>VLOOKUP(A574,[2]Contratos!A:C,3,0)</f>
        <v>Contratação de curso básico de tiro e teste psicológico e de capacidade técnica para o porte de arma de fogo para os Guardas Portuários da CDC</v>
      </c>
      <c r="D574" s="13" t="str">
        <f>VLOOKUP(A574,[2]Contratos!A:E,5,0)</f>
        <v>Shooters Academia e Clube de Tiro Ltda</v>
      </c>
      <c r="E574" s="14" t="str">
        <f>VLOOKUP(A574,[2]Contratos!A:F,6,0)</f>
        <v>13.537.678/0001-50</v>
      </c>
      <c r="F574" s="15" t="str">
        <f>VLOOKUP(A574,[2]Contratos!A:G,7,0)</f>
        <v>043/2025</v>
      </c>
      <c r="G574" s="15">
        <f>VLOOKUP(A574,[2]Contratos!A:H,8,0)</f>
        <v>0</v>
      </c>
      <c r="H574" s="16">
        <f>VLOOKUP(A574,[2]Contratos!A:K,11,0)</f>
        <v>45905</v>
      </c>
      <c r="I574" s="17" t="str">
        <f>VLOOKUP(A574,[2]Contratos!A:L,12,0)</f>
        <v>Lei nº 13.303/2016 Pregão Eletrônico Nº 90010/2025</v>
      </c>
      <c r="J574" s="16">
        <f>VLOOKUP(A574,[2]Contratos!A:M,13,0)</f>
        <v>45990</v>
      </c>
      <c r="K574" s="17">
        <f>VLOOKUP(A574,[2]Contratos!A:N,14,0)</f>
        <v>89963.67</v>
      </c>
      <c r="L574" s="17" t="str">
        <f>VLOOKUP(A574,[2]Contratos!A:O,15,0)</f>
        <v>ENCERRADO</v>
      </c>
    </row>
    <row r="575" spans="1:12" ht="60" x14ac:dyDescent="0.25">
      <c r="A575" s="24">
        <v>10440</v>
      </c>
      <c r="B575" s="12" t="str">
        <f>VLOOKUP(A575,[2]Contratos!A:B,2,0)</f>
        <v>50900.000685/2024-02</v>
      </c>
      <c r="C575" s="13" t="str">
        <f>VLOOKUP(A575,[2]Contratos!A:C,3,0)</f>
        <v>Material de Expediente - Objeto do presente contrato é a aquisição de material de expediente (Itens 1, 6, 7, 8, 9, 10, 11, 12, 13, 14, 15, 16, 17, 18, 19, 20, 21, 23, 24, 25, 26, 28, 29, 34, 35, 39, 44, 45, 47, 50, 51,52, 53, 54, 55 e 56).</v>
      </c>
      <c r="D575" s="13" t="str">
        <f>VLOOKUP(A575,[2]Contratos!A:E,5,0)</f>
        <v>F. C. Soares e Silva - ME</v>
      </c>
      <c r="E575" s="14" t="str">
        <f>VLOOKUP(A575,[2]Contratos!A:F,6,0)</f>
        <v>05.921.476/0001-89</v>
      </c>
      <c r="F575" s="15" t="str">
        <f>VLOOKUP(A575,[2]Contratos!A:G,7,0)</f>
        <v>044/2025</v>
      </c>
      <c r="G575" s="15">
        <f>VLOOKUP(A575,[2]Contratos!A:H,8,0)</f>
        <v>0</v>
      </c>
      <c r="H575" s="16">
        <f>VLOOKUP(A575,[2]Contratos!A:K,11,0)</f>
        <v>45902</v>
      </c>
      <c r="I575" s="17" t="str">
        <f>VLOOKUP(A575,[2]Contratos!A:L,12,0)</f>
        <v>Lei nº 13.303/2016 Pregão Eletrônico Nº 90007/2025</v>
      </c>
      <c r="J575" s="16">
        <f>VLOOKUP(A575,[2]Contratos!A:M,13,0)</f>
        <v>46288</v>
      </c>
      <c r="K575" s="17">
        <f>VLOOKUP(A575,[2]Contratos!A:N,14,0)</f>
        <v>4665.84</v>
      </c>
      <c r="L575" s="17" t="str">
        <f>VLOOKUP(A575,[2]Contratos!A:O,15,0)</f>
        <v>EM EXECUÇÃO</v>
      </c>
    </row>
    <row r="576" spans="1:12" ht="45" x14ac:dyDescent="0.25">
      <c r="A576" s="24">
        <v>10450</v>
      </c>
      <c r="B576" s="12" t="str">
        <f>VLOOKUP(A576,[2]Contratos!A:B,2,0)</f>
        <v>50900.000685/2024-02</v>
      </c>
      <c r="C576" s="13" t="str">
        <f>VLOOKUP(A576,[2]Contratos!A:C,3,0)</f>
        <v>Material de Expediente - Objeto do presente contrato é a aquisição de material de expediente (Itens 2, 3, 4, 5, 38, 40, 46, 48 e 49)</v>
      </c>
      <c r="D576" s="13" t="str">
        <f>VLOOKUP(A576,[2]Contratos!A:E,5,0)</f>
        <v>Star Mix Comércio de Papelaria e Variedades Ltda</v>
      </c>
      <c r="E576" s="14" t="str">
        <f>VLOOKUP(A576,[2]Contratos!A:F,6,0)</f>
        <v>56.385.366/0001-80</v>
      </c>
      <c r="F576" s="15" t="str">
        <f>VLOOKUP(A576,[2]Contratos!A:G,7,0)</f>
        <v>045/2025</v>
      </c>
      <c r="G576" s="15">
        <f>VLOOKUP(A576,[2]Contratos!A:H,8,0)</f>
        <v>0</v>
      </c>
      <c r="H576" s="16">
        <f>VLOOKUP(A576,[2]Contratos!A:K,11,0)</f>
        <v>45908</v>
      </c>
      <c r="I576" s="17" t="str">
        <f>VLOOKUP(A576,[2]Contratos!A:L,12,0)</f>
        <v>Lei nº 13.303/2016 Pregão Eletrônico Nº 90007/2025</v>
      </c>
      <c r="J576" s="16">
        <f>VLOOKUP(A576,[2]Contratos!A:M,13,0)</f>
        <v>46290</v>
      </c>
      <c r="K576" s="17">
        <f>VLOOKUP(A576,[2]Contratos!A:N,14,0)</f>
        <v>1250.2</v>
      </c>
      <c r="L576" s="17" t="str">
        <f>VLOOKUP(A576,[2]Contratos!A:O,15,0)</f>
        <v>EM EXECUÇÃO</v>
      </c>
    </row>
    <row r="577" spans="1:12" ht="45" x14ac:dyDescent="0.25">
      <c r="A577" s="24">
        <v>10460</v>
      </c>
      <c r="B577" s="12" t="str">
        <f>VLOOKUP(A577,[2]Contratos!A:B,2,0)</f>
        <v>50900.000685/2024-02</v>
      </c>
      <c r="C577" s="13" t="str">
        <f>VLOOKUP(A577,[2]Contratos!A:C,3,0)</f>
        <v>Material de Expediente - aquisição de material de expediente (Item 22)</v>
      </c>
      <c r="D577" s="13" t="str">
        <f>VLOOKUP(A577,[2]Contratos!A:E,5,0)</f>
        <v>EB Distribuidora Ltda</v>
      </c>
      <c r="E577" s="14" t="str">
        <f>VLOOKUP(A577,[2]Contratos!A:F,6,0)</f>
        <v>53.254.670/0001-09</v>
      </c>
      <c r="F577" s="15" t="str">
        <f>VLOOKUP(A577,[2]Contratos!A:G,7,0)</f>
        <v>046/2025</v>
      </c>
      <c r="G577" s="15">
        <f>VLOOKUP(A577,[2]Contratos!A:H,8,0)</f>
        <v>0</v>
      </c>
      <c r="H577" s="16">
        <f>VLOOKUP(A577,[2]Contratos!A:K,11,0)</f>
        <v>45908</v>
      </c>
      <c r="I577" s="17" t="str">
        <f>VLOOKUP(A577,[2]Contratos!A:L,12,0)</f>
        <v>Lei nº 13.303/2016 Pregão Eletrônico Nº 90007/2025</v>
      </c>
      <c r="J577" s="16">
        <f>VLOOKUP(A577,[2]Contratos!A:M,13,0)</f>
        <v>46290</v>
      </c>
      <c r="K577" s="17">
        <f>VLOOKUP(A577,[2]Contratos!A:N,14,0)</f>
        <v>2136</v>
      </c>
      <c r="L577" s="17" t="str">
        <f>VLOOKUP(A577,[2]Contratos!A:O,15,0)</f>
        <v>EM EXECUÇÃO</v>
      </c>
    </row>
    <row r="578" spans="1:12" ht="45" x14ac:dyDescent="0.25">
      <c r="A578" s="24">
        <v>10470</v>
      </c>
      <c r="B578" s="12" t="str">
        <f>VLOOKUP(A578,[2]Contratos!A:B,2,0)</f>
        <v>50900.000685/2024-02</v>
      </c>
      <c r="C578" s="13" t="str">
        <f>VLOOKUP(A578,[2]Contratos!A:C,3,0)</f>
        <v>Material de Expediente - aquisição de material de expediente (Itens 27 e 30)</v>
      </c>
      <c r="D578" s="13" t="str">
        <f>VLOOKUP(A578,[2]Contratos!A:E,5,0)</f>
        <v>DM Comercial Importadora e Exportadora de Artigos de Iluminação EIRELI.</v>
      </c>
      <c r="E578" s="14" t="str">
        <f>VLOOKUP(A578,[2]Contratos!A:F,6,0)</f>
        <v>30.866.576/0002-88</v>
      </c>
      <c r="F578" s="15" t="str">
        <f>VLOOKUP(A578,[2]Contratos!A:G,7,0)</f>
        <v>047/2025</v>
      </c>
      <c r="G578" s="15">
        <f>VLOOKUP(A578,[2]Contratos!A:H,8,0)</f>
        <v>0</v>
      </c>
      <c r="H578" s="16">
        <f>VLOOKUP(A578,[2]Contratos!A:K,11,0)</f>
        <v>45909</v>
      </c>
      <c r="I578" s="17" t="str">
        <f>VLOOKUP(A578,[2]Contratos!A:L,12,0)</f>
        <v>Lei nº 13.303/2016 Pregão Eletrônico Nº 90007/2025</v>
      </c>
      <c r="J578" s="16">
        <f>VLOOKUP(A578,[2]Contratos!A:M,13,0)</f>
        <v>46290</v>
      </c>
      <c r="K578" s="17">
        <f>VLOOKUP(A578,[2]Contratos!A:N,14,0)</f>
        <v>644.45000000000005</v>
      </c>
      <c r="L578" s="17" t="str">
        <f>VLOOKUP(A578,[2]Contratos!A:O,15,0)</f>
        <v>EM EXECUÇÃO</v>
      </c>
    </row>
    <row r="579" spans="1:12" ht="45" x14ac:dyDescent="0.25">
      <c r="A579" s="24">
        <v>10480</v>
      </c>
      <c r="B579" s="12" t="str">
        <f>VLOOKUP(A579,[2]Contratos!A:B,2,0)</f>
        <v>50900.000685/2024-02</v>
      </c>
      <c r="C579" s="13" t="str">
        <f>VLOOKUP(A579,[2]Contratos!A:C,3,0)</f>
        <v>Material de Expediente - aquisição de material de expediente (Item 33)</v>
      </c>
      <c r="D579" s="13" t="str">
        <f>VLOOKUP(A579,[2]Contratos!A:E,5,0)</f>
        <v>FG Comércio Tendtudo LTDA</v>
      </c>
      <c r="E579" s="14" t="str">
        <f>VLOOKUP(A579,[2]Contratos!A:F,6,0)</f>
        <v>52.332.054/0001-58</v>
      </c>
      <c r="F579" s="15" t="str">
        <f>VLOOKUP(A579,[2]Contratos!A:G,7,0)</f>
        <v>048/2025</v>
      </c>
      <c r="G579" s="15">
        <f>VLOOKUP(A579,[2]Contratos!A:H,8,0)</f>
        <v>0</v>
      </c>
      <c r="H579" s="16">
        <f>VLOOKUP(A579,[2]Contratos!A:K,11,0)</f>
        <v>45957</v>
      </c>
      <c r="I579" s="17" t="str">
        <f>VLOOKUP(A579,[2]Contratos!A:L,12,0)</f>
        <v>Lei nº 13.303/2016 Pregão Eletrônico Nº 90007/2025</v>
      </c>
      <c r="J579" s="16">
        <f>VLOOKUP(A579,[2]Contratos!A:M,13,0)</f>
        <v>46350</v>
      </c>
      <c r="K579" s="17">
        <f>VLOOKUP(A579,[2]Contratos!A:N,14,0)</f>
        <v>1939.5</v>
      </c>
      <c r="L579" s="17" t="str">
        <f>VLOOKUP(A579,[2]Contratos!A:O,15,0)</f>
        <v>EM EXECUÇÃO</v>
      </c>
    </row>
    <row r="580" spans="1:12" ht="45" x14ac:dyDescent="0.25">
      <c r="A580" s="24">
        <v>10490</v>
      </c>
      <c r="B580" s="12" t="str">
        <f>VLOOKUP(A580,[2]Contratos!A:B,2,0)</f>
        <v>50900.000685/2024-02</v>
      </c>
      <c r="C580" s="13" t="str">
        <f>VLOOKUP(A580,[2]Contratos!A:C,3,0)</f>
        <v>Material de Expediente - aquisição de material de expediente (Item 36)</v>
      </c>
      <c r="D580" s="13" t="str">
        <f>VLOOKUP(A580,[2]Contratos!A:E,5,0)</f>
        <v>Isabel Alves de Souza - ME.</v>
      </c>
      <c r="E580" s="14" t="str">
        <f>VLOOKUP(A580,[2]Contratos!A:F,6,0)</f>
        <v>33.622.151/0001-30</v>
      </c>
      <c r="F580" s="15" t="str">
        <f>VLOOKUP(A580,[2]Contratos!A:G,7,0)</f>
        <v>049/2025</v>
      </c>
      <c r="G580" s="15">
        <f>VLOOKUP(A580,[2]Contratos!A:H,8,0)</f>
        <v>0</v>
      </c>
      <c r="H580" s="16">
        <f>VLOOKUP(A580,[2]Contratos!A:K,11,0)</f>
        <v>45903</v>
      </c>
      <c r="I580" s="17" t="str">
        <f>VLOOKUP(A580,[2]Contratos!A:L,12,0)</f>
        <v>Lei nº 13.303/2016 Pregão Eletrônico Nº 90007/2025</v>
      </c>
      <c r="J580" s="16">
        <f>VLOOKUP(A580,[2]Contratos!A:M,13,0)</f>
        <v>46288</v>
      </c>
      <c r="K580" s="17">
        <f>VLOOKUP(A580,[2]Contratos!A:N,14,0)</f>
        <v>650</v>
      </c>
      <c r="L580" s="17" t="str">
        <f>VLOOKUP(A580,[2]Contratos!A:O,15,0)</f>
        <v>EM EXECUÇÃO</v>
      </c>
    </row>
    <row r="581" spans="1:12" ht="45" x14ac:dyDescent="0.25">
      <c r="A581" s="24">
        <v>10500</v>
      </c>
      <c r="B581" s="12" t="str">
        <f>VLOOKUP(A581,[2]Contratos!A:B,2,0)</f>
        <v>50900.000685/2024-02</v>
      </c>
      <c r="C581" s="13" t="str">
        <f>VLOOKUP(A581,[2]Contratos!A:C,3,0)</f>
        <v>Material de Expediente - aquisição de material de expediente (Item 37)</v>
      </c>
      <c r="D581" s="13" t="str">
        <f>VLOOKUP(A581,[2]Contratos!A:E,5,0)</f>
        <v>Eduardo B. Herbster Ltda.</v>
      </c>
      <c r="E581" s="14" t="str">
        <f>VLOOKUP(A581,[2]Contratos!A:F,6,0)</f>
        <v>58.457.133/0001-71</v>
      </c>
      <c r="F581" s="15" t="str">
        <f>VLOOKUP(A581,[2]Contratos!A:G,7,0)</f>
        <v>050/2025</v>
      </c>
      <c r="G581" s="15">
        <f>VLOOKUP(A581,[2]Contratos!A:H,8,0)</f>
        <v>0</v>
      </c>
      <c r="H581" s="16">
        <f>VLOOKUP(A581,[2]Contratos!A:K,11,0)</f>
        <v>45909</v>
      </c>
      <c r="I581" s="17" t="str">
        <f>VLOOKUP(A581,[2]Contratos!A:L,12,0)</f>
        <v>Lei nº 13.303/2016 Pregão Eletrônico Nº 90007/2025</v>
      </c>
      <c r="J581" s="16">
        <f>VLOOKUP(A581,[2]Contratos!A:M,13,0)</f>
        <v>46288</v>
      </c>
      <c r="K581" s="17">
        <f>VLOOKUP(A581,[2]Contratos!A:N,14,0)</f>
        <v>450</v>
      </c>
      <c r="L581" s="17" t="str">
        <f>VLOOKUP(A581,[2]Contratos!A:O,15,0)</f>
        <v>EM EXECUÇÃO</v>
      </c>
    </row>
    <row r="582" spans="1:12" ht="45" x14ac:dyDescent="0.25">
      <c r="A582" s="24">
        <v>10510</v>
      </c>
      <c r="B582" s="12" t="str">
        <f>VLOOKUP(A582,[2]Contratos!A:B,2,0)</f>
        <v>50900.000685/2024-02</v>
      </c>
      <c r="C582" s="13" t="str">
        <f>VLOOKUP(A582,[2]Contratos!A:C,3,0)</f>
        <v>Material de Expediente - aquisição de material de expediente (Itens 41, 42 e 57)</v>
      </c>
      <c r="D582" s="13" t="str">
        <f>VLOOKUP(A582,[2]Contratos!A:E,5,0)</f>
        <v>Eduque &amp; Brinque Ltda</v>
      </c>
      <c r="E582" s="14" t="str">
        <f>VLOOKUP(A582,[2]Contratos!A:F,6,0)</f>
        <v>12.321.127/0001-91</v>
      </c>
      <c r="F582" s="15" t="str">
        <f>VLOOKUP(A582,[2]Contratos!A:G,7,0)</f>
        <v>051/2025</v>
      </c>
      <c r="G582" s="15">
        <f>VLOOKUP(A582,[2]Contratos!A:H,8,0)</f>
        <v>0</v>
      </c>
      <c r="H582" s="16">
        <f>VLOOKUP(A582,[2]Contratos!A:K,11,0)</f>
        <v>45973</v>
      </c>
      <c r="I582" s="17" t="str">
        <f>VLOOKUP(A582,[2]Contratos!A:L,12,0)</f>
        <v>Lei nº 13.303/2016 Pregão Eletrônico Nº 90007/2025</v>
      </c>
      <c r="J582" s="16">
        <f>VLOOKUP(A582,[2]Contratos!A:M,13,0)</f>
        <v>46345</v>
      </c>
      <c r="K582" s="17">
        <f>VLOOKUP(A582,[2]Contratos!A:N,14,0)</f>
        <v>20329.25</v>
      </c>
      <c r="L582" s="17" t="str">
        <f>VLOOKUP(A582,[2]Contratos!A:O,15,0)</f>
        <v>EM EXECUÇÃO</v>
      </c>
    </row>
    <row r="583" spans="1:12" ht="45" x14ac:dyDescent="0.25">
      <c r="A583" s="24">
        <v>10530</v>
      </c>
      <c r="B583" s="12" t="str">
        <f>VLOOKUP(A583,[2]Contratos!A:B,2,0)</f>
        <v>50900.001635/2024-34</v>
      </c>
      <c r="C583" s="13" t="str">
        <f>VLOOKUP(A583,[2]Contratos!A:C,3,0)</f>
        <v>Contratação do serviço de reparo estrutural do píer petroleiro do Porto de Fortaleza/CE – Etapa 2.</v>
      </c>
      <c r="D583" s="13" t="str">
        <f>VLOOKUP(A583,[2]Contratos!A:E,5,0)</f>
        <v>Concrepoxi Engenharia Ltda</v>
      </c>
      <c r="E583" s="14" t="str">
        <f>VLOOKUP(A583,[2]Contratos!A:F,6,0)</f>
        <v>08.064.693/0001-98</v>
      </c>
      <c r="F583" s="15" t="str">
        <f>VLOOKUP(A583,[2]Contratos!A:G,7,0)</f>
        <v>053/2025</v>
      </c>
      <c r="G583" s="15">
        <f>VLOOKUP(A583,[2]Contratos!A:H,8,0)</f>
        <v>0</v>
      </c>
      <c r="H583" s="16">
        <f>VLOOKUP(A583,[2]Contratos!A:K,11,0)</f>
        <v>45901</v>
      </c>
      <c r="I583" s="17" t="str">
        <f>VLOOKUP(A583,[2]Contratos!A:L,12,0)</f>
        <v>Lei nº 13.303/2016 Licitação CDC Nº 02/2025</v>
      </c>
      <c r="J583" s="16">
        <f>VLOOKUP(A583,[2]Contratos!A:M,13,0)</f>
        <v>46273</v>
      </c>
      <c r="K583" s="17">
        <f>VLOOKUP(A583,[2]Contratos!A:N,14,0)</f>
        <v>11150000</v>
      </c>
      <c r="L583" s="17" t="str">
        <f>VLOOKUP(A583,[2]Contratos!A:O,15,0)</f>
        <v>EM EXECUÇÃO</v>
      </c>
    </row>
    <row r="584" spans="1:12" ht="45" x14ac:dyDescent="0.25">
      <c r="A584" s="24">
        <v>10540</v>
      </c>
      <c r="B584" s="12" t="str">
        <f>VLOOKUP(A584,[2]Contratos!A:B,2,0)</f>
        <v>50900.001009/2024-48</v>
      </c>
      <c r="C584" s="13" t="str">
        <f>VLOOKUP(A584,[2]Contratos!A:C,3,0)</f>
        <v>Contratação de solução para modernização e expansão do sistema de videomonitoramento (CFTV) da Companhia Docas do Ceará – CDC.</v>
      </c>
      <c r="D584" s="13" t="str">
        <f>VLOOKUP(A584,[2]Contratos!A:E,5,0)</f>
        <v>Eagle Soluções Tecnológicas LTDA</v>
      </c>
      <c r="E584" s="14" t="str">
        <f>VLOOKUP(A584,[2]Contratos!A:F,6,0)</f>
        <v>20.794.976/0001-90</v>
      </c>
      <c r="F584" s="15" t="str">
        <f>VLOOKUP(A584,[2]Contratos!A:G,7,0)</f>
        <v>054/2025</v>
      </c>
      <c r="G584" s="15">
        <f>VLOOKUP(A584,[2]Contratos!A:H,8,0)</f>
        <v>0</v>
      </c>
      <c r="H584" s="16">
        <f>VLOOKUP(A584,[2]Contratos!A:K,11,0)</f>
        <v>45902</v>
      </c>
      <c r="I584" s="17" t="str">
        <f>VLOOKUP(A584,[2]Contratos!A:L,12,0)</f>
        <v>Lei nº 13.303/2016 Pregão Eletrônico Nº 90015/2024</v>
      </c>
      <c r="J584" s="16" t="str">
        <f>VLOOKUP(A584,[2]Contratos!A:M,13,0)</f>
        <v>09/09/20230</v>
      </c>
      <c r="K584" s="17">
        <f>VLOOKUP(A584,[2]Contratos!A:N,14,0)</f>
        <v>40300000</v>
      </c>
      <c r="L584" s="17" t="str">
        <f>VLOOKUP(A584,[2]Contratos!A:O,15,0)</f>
        <v>EM EXECUÇÃO</v>
      </c>
    </row>
    <row r="585" spans="1:12" ht="45" x14ac:dyDescent="0.25">
      <c r="A585" s="24">
        <v>10541</v>
      </c>
      <c r="B585" s="12" t="str">
        <f>VLOOKUP(A585,[2]Contratos!A:B,2,0)</f>
        <v>50900.001009/2024-48</v>
      </c>
      <c r="C585" s="13" t="str">
        <f>VLOOKUP(A585,[2]Contratos!A:C,3,0)</f>
        <v>Contratação de solução para modernização e expansão do sistema de videomonitoramento (CFTV) da Companhia Docas do Ceará – CDC.</v>
      </c>
      <c r="D585" s="13" t="str">
        <f>VLOOKUP(A585,[2]Contratos!A:E,5,0)</f>
        <v>Eagle Soluções Tecnológicas LTDA</v>
      </c>
      <c r="E585" s="14" t="str">
        <f>VLOOKUP(A585,[2]Contratos!A:F,6,0)</f>
        <v>20.794.976/0001-90</v>
      </c>
      <c r="F585" s="15" t="str">
        <f>VLOOKUP(A585,[2]Contratos!A:G,7,0)</f>
        <v>054/2025</v>
      </c>
      <c r="G585" s="15" t="str">
        <f>VLOOKUP(A585,[2]Contratos!A:H,8,0)</f>
        <v xml:space="preserve">1º ADITIVO DE CONTRATO 54/2025
</v>
      </c>
      <c r="H585" s="16">
        <f>VLOOKUP(A585,[2]Contratos!A:K,11,0)</f>
        <v>45953</v>
      </c>
      <c r="I585" s="17" t="str">
        <f>VLOOKUP(A585,[2]Contratos!A:L,12,0)</f>
        <v>Lei nº 13.303/2016 Pregão Eletrônico Nº 90015/2024</v>
      </c>
      <c r="J585" s="16" t="str">
        <f>VLOOKUP(A585,[2]Contratos!A:M,13,0)</f>
        <v>09/09/20230</v>
      </c>
      <c r="K585" s="17">
        <f>VLOOKUP(A585,[2]Contratos!A:N,14,0)</f>
        <v>40300000</v>
      </c>
      <c r="L585" s="17" t="str">
        <f>VLOOKUP(A585,[2]Contratos!A:O,15,0)</f>
        <v>EM EXECUÇÃO</v>
      </c>
    </row>
    <row r="586" spans="1:12" ht="57.75" customHeight="1" x14ac:dyDescent="0.25">
      <c r="A586" s="24">
        <v>10542</v>
      </c>
      <c r="B586" s="12" t="str">
        <f>VLOOKUP(A586,[2]Contratos!A:B,2,0)</f>
        <v>50900.001009/2024-48</v>
      </c>
      <c r="C586" s="13" t="str">
        <f>VLOOKUP(A586,[2]Contratos!A:C,3,0)</f>
        <v>Contratação de solução para modernização e expansão do sistema de videomonitoramento (CFTV) da Companhia Docas do Ceará – CDC.</v>
      </c>
      <c r="D586" s="13" t="str">
        <f>VLOOKUP(A586,[2]Contratos!A:E,5,0)</f>
        <v>Eagle Soluções Tecnológicas LTDA</v>
      </c>
      <c r="E586" s="14" t="str">
        <f>VLOOKUP(A586,[2]Contratos!A:F,6,0)</f>
        <v>20.794.976/0001-90</v>
      </c>
      <c r="F586" s="15" t="str">
        <f>VLOOKUP(A586,[2]Contratos!A:G,7,0)</f>
        <v>054/2025</v>
      </c>
      <c r="G586" s="15" t="str">
        <f>VLOOKUP(A586,[2]Contratos!A:H,8,0)</f>
        <v xml:space="preserve">2º ADITIVO DE CONTRATO 54/2025
</v>
      </c>
      <c r="H586" s="16">
        <f>VLOOKUP(A586,[2]Contratos!A:K,11,0)</f>
        <v>46042</v>
      </c>
      <c r="I586" s="17" t="str">
        <f>VLOOKUP(A586,[2]Contratos!A:L,12,0)</f>
        <v>Lei nº 13.303/2016 Pregão Eletrônico Nº 90015/2024</v>
      </c>
      <c r="J586" s="16" t="str">
        <f>VLOOKUP(A586,[2]Contratos!A:M,13,0)</f>
        <v>09/09/20230</v>
      </c>
      <c r="K586" s="17">
        <f>VLOOKUP(A586,[2]Contratos!A:N,14,0)</f>
        <v>40630546.82</v>
      </c>
      <c r="L586" s="17" t="str">
        <f>VLOOKUP(A586,[2]Contratos!A:O,15,0)</f>
        <v>EM EXECUÇÃO</v>
      </c>
    </row>
    <row r="587" spans="1:12" ht="59.25" customHeight="1" x14ac:dyDescent="0.25">
      <c r="A587" s="24">
        <v>10550</v>
      </c>
      <c r="B587" s="12" t="str">
        <f>VLOOKUP(A587,[2]Contratos!A:B,2,0)</f>
        <v>50900.001690/2023-43</v>
      </c>
      <c r="C587" s="13" t="str">
        <f>VLOOKUP(A587,[2]Contratos!A:C,3,0)</f>
        <v>Serviços de mão de obra terceirizada, para prestação de serviços de apoio administrativo, em caráter subsidiário, em atividades meio, no âmbito da Companhia Docas do Ceará.</v>
      </c>
      <c r="D587" s="13" t="str">
        <f>VLOOKUP(A587,[2]Contratos!A:E,5,0)</f>
        <v>Trevo Serviços e Eventos Ltda</v>
      </c>
      <c r="E587" s="14" t="str">
        <f>VLOOKUP(A587,[2]Contratos!A:F,6,0)</f>
        <v>24.109.843/0001-99</v>
      </c>
      <c r="F587" s="15" t="str">
        <f>VLOOKUP(A587,[2]Contratos!A:G,7,0)</f>
        <v>055/2025</v>
      </c>
      <c r="G587" s="15">
        <f>VLOOKUP(A587,[2]Contratos!A:H,8,0)</f>
        <v>0</v>
      </c>
      <c r="H587" s="16">
        <f>VLOOKUP(A587,[2]Contratos!A:K,11,0)</f>
        <v>45904</v>
      </c>
      <c r="I587" s="17" t="str">
        <f>VLOOKUP(A587,[2]Contratos!A:L,12,0)</f>
        <v>Lei nº 13.303/2016 Pregão Eletrônico Nº 90014/2025</v>
      </c>
      <c r="J587" s="16">
        <f>VLOOKUP(A587,[2]Contratos!A:M,13,0)</f>
        <v>46269</v>
      </c>
      <c r="K587" s="17">
        <f>VLOOKUP(A587,[2]Contratos!A:N,14,0)</f>
        <v>9006706.1999999993</v>
      </c>
      <c r="L587" s="17" t="str">
        <f>VLOOKUP(A587,[2]Contratos!A:O,15,0)</f>
        <v>EM EXECUÇÃO</v>
      </c>
    </row>
    <row r="588" spans="1:12" ht="57" customHeight="1" x14ac:dyDescent="0.25">
      <c r="A588" s="24">
        <v>10551</v>
      </c>
      <c r="B588" s="12" t="str">
        <f>VLOOKUP(A588,[2]Contratos!A:B,2,0)</f>
        <v>50900.001690/2023-43</v>
      </c>
      <c r="C588" s="13" t="str">
        <f>VLOOKUP(A588,[2]Contratos!A:C,3,0)</f>
        <v>Serviços de mão de obra terceirizada, para prestação de serviços de apoio administrativo, em caráter subsidiário, em atividades meio, no âmbito da Companhia Docas do Ceará.</v>
      </c>
      <c r="D588" s="13" t="str">
        <f>VLOOKUP(A588,[2]Contratos!A:E,5,0)</f>
        <v>Trevo Serviços e Eventos Ltda</v>
      </c>
      <c r="E588" s="14" t="str">
        <f>VLOOKUP(A588,[2]Contratos!A:F,6,0)</f>
        <v>24.109.843/0001-99</v>
      </c>
      <c r="F588" s="15" t="str">
        <f>VLOOKUP(A588,[2]Contratos!A:G,7,0)</f>
        <v>055/2025</v>
      </c>
      <c r="G588" s="15" t="str">
        <f>VLOOKUP(A588,[2]Contratos!A:H,8,0)</f>
        <v xml:space="preserve">1º ADITIVO DE CONTRATO 55/2025
</v>
      </c>
      <c r="H588" s="16">
        <f>VLOOKUP(A588,[2]Contratos!A:K,11,0)</f>
        <v>45933</v>
      </c>
      <c r="I588" s="17" t="str">
        <f>VLOOKUP(A588,[2]Contratos!A:L,12,0)</f>
        <v>Lei nº 13.303/2016 Pregão Eletrônico Nº 90014/2025</v>
      </c>
      <c r="J588" s="16">
        <f>VLOOKUP(A588,[2]Contratos!A:M,13,0)</f>
        <v>46269</v>
      </c>
      <c r="K588" s="17">
        <f>VLOOKUP(A588,[2]Contratos!A:N,14,0)</f>
        <v>9435317.4000000004</v>
      </c>
      <c r="L588" s="17" t="str">
        <f>VLOOKUP(A588,[2]Contratos!A:O,15,0)</f>
        <v>EM EXECUÇÃO</v>
      </c>
    </row>
    <row r="589" spans="1:12" ht="62.25" customHeight="1" x14ac:dyDescent="0.25">
      <c r="A589" s="24">
        <v>10552</v>
      </c>
      <c r="B589" s="12" t="str">
        <f>VLOOKUP(A589,[2]Contratos!A:B,2,0)</f>
        <v>50900.001690/2023-43</v>
      </c>
      <c r="C589" s="13" t="str">
        <f>VLOOKUP(A589,[2]Contratos!A:C,3,0)</f>
        <v>Serviços de mão de obra terceirizada, para prestação de serviços de apoio administrativo, em caráter subsidiário, em atividades meio, no âmbito da Companhia Docas do Ceará.</v>
      </c>
      <c r="D589" s="13" t="str">
        <f>VLOOKUP(A589,[2]Contratos!A:E,5,0)</f>
        <v>Trevo Serviços e Eventos Ltda</v>
      </c>
      <c r="E589" s="14" t="str">
        <f>VLOOKUP(A589,[2]Contratos!A:F,6,0)</f>
        <v>24.109.843/0001-99</v>
      </c>
      <c r="F589" s="15" t="str">
        <f>VLOOKUP(A589,[2]Contratos!A:G,7,0)</f>
        <v>055/2025</v>
      </c>
      <c r="G589" s="15" t="str">
        <f>VLOOKUP(A589,[2]Contratos!A:H,8,0)</f>
        <v xml:space="preserve">2º ADITIVO DE CONTRATO 55/2025
</v>
      </c>
      <c r="H589" s="16">
        <f>VLOOKUP(A589,[2]Contratos!A:K,11,0)</f>
        <v>46057</v>
      </c>
      <c r="I589" s="17" t="str">
        <f>VLOOKUP(A589,[2]Contratos!A:L,12,0)</f>
        <v>Lei nº 13.303/2016 Pregão Eletrônico Nº 90014/2025</v>
      </c>
      <c r="J589" s="16">
        <f>VLOOKUP(A589,[2]Contratos!A:M,13,0)</f>
        <v>46269</v>
      </c>
      <c r="K589" s="17">
        <f>VLOOKUP(A589,[2]Contratos!A:N,14,0)</f>
        <v>9873293.4000000004</v>
      </c>
      <c r="L589" s="17" t="str">
        <f>VLOOKUP(A589,[2]Contratos!A:O,15,0)</f>
        <v>EM EXECUÇÃO</v>
      </c>
    </row>
    <row r="590" spans="1:12" ht="75" x14ac:dyDescent="0.25">
      <c r="A590" s="24">
        <v>10570</v>
      </c>
      <c r="B590" s="12" t="str">
        <f>VLOOKUP(A590,[2]Contratos!A:B,2,0)</f>
        <v>50900.000979/2025-15</v>
      </c>
      <c r="C590" s="13" t="str">
        <f>VLOOKUP(A590,[2]Contratos!A:C,3,0)</f>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 seus dependentes e agregados.</v>
      </c>
      <c r="D590" s="13" t="str">
        <f>VLOOKUP(A590,[2]Contratos!A:E,5,0)</f>
        <v>Hapvida Assistência Médica S.A.</v>
      </c>
      <c r="E590" s="14" t="str">
        <f>VLOOKUP(A590,[2]Contratos!A:F,6,0)</f>
        <v>63.554.067/0001-98</v>
      </c>
      <c r="F590" s="15" t="str">
        <f>VLOOKUP(A590,[2]Contratos!A:G,7,0)</f>
        <v>057/2025</v>
      </c>
      <c r="G590" s="15">
        <f>VLOOKUP(A590,[2]Contratos!A:H,8,0)</f>
        <v>0</v>
      </c>
      <c r="H590" s="16">
        <f>VLOOKUP(A590,[2]Contratos!A:K,11,0)</f>
        <v>45918</v>
      </c>
      <c r="I590" s="17" t="str">
        <f>VLOOKUP(A590,[2]Contratos!A:L,12,0)</f>
        <v xml:space="preserve">Lei 13.303/2016
art. 29, XV
 Dispensa de Licitação  </v>
      </c>
      <c r="J590" s="16">
        <f>VLOOKUP(A590,[2]Contratos!A:M,13,0)</f>
        <v>46111</v>
      </c>
      <c r="K590" s="17">
        <f>VLOOKUP(A590,[2]Contratos!A:N,14,0)</f>
        <v>1189145.1000000001</v>
      </c>
      <c r="L590" s="17" t="str">
        <f>VLOOKUP(A590,[2]Contratos!A:O,15,0)</f>
        <v>ENCERRADO</v>
      </c>
    </row>
    <row r="591" spans="1:12" ht="85.5" customHeight="1" x14ac:dyDescent="0.25">
      <c r="A591" s="24">
        <v>10580</v>
      </c>
      <c r="B591" s="12" t="str">
        <f>VLOOKUP(A591,[2]Contratos!A:B,2,0)</f>
        <v>50900.001294/2023-16</v>
      </c>
      <c r="C591" s="13" t="str">
        <f>VLOOKUP(A591,[2]Contratos!A:C,3,0)</f>
        <v>Contratação do serviço de Limpeza e Apoio Administrativo (copeiragem, recepção, portaria, motorista e motoqueiro) para a Companhia Docas do CearáAthos Assessoria e Serviços Terceirizados Eireli</v>
      </c>
      <c r="D591" s="13" t="str">
        <f>VLOOKUP(A591,[2]Contratos!A:E,5,0)</f>
        <v>Athos Assessoria e Serviços Terceirizados Eireli.    (MG)</v>
      </c>
      <c r="E591" s="14" t="str">
        <f>VLOOKUP(A591,[2]Contratos!A:F,6,0)</f>
        <v>11.774.942/0001-43</v>
      </c>
      <c r="F591" s="15" t="str">
        <f>VLOOKUP(A591,[2]Contratos!A:G,7,0)</f>
        <v>058/2025</v>
      </c>
      <c r="G591" s="15">
        <f>VLOOKUP(A591,[2]Contratos!A:H,8,0)</f>
        <v>0</v>
      </c>
      <c r="H591" s="16">
        <f>VLOOKUP(A591,[2]Contratos!A:K,11,0)</f>
        <v>45912</v>
      </c>
      <c r="I591" s="17" t="str">
        <f>VLOOKUP(A591,[2]Contratos!A:L,12,0)</f>
        <v>Lei nº 13.303/2016 Pregão Eletrônico Nº 90010/2025</v>
      </c>
      <c r="J591" s="16">
        <f>VLOOKUP(A591,[2]Contratos!A:M,13,0)</f>
        <v>46296</v>
      </c>
      <c r="K591" s="17">
        <f>VLOOKUP(A591,[2]Contratos!A:N,14,0)</f>
        <v>4705744.53</v>
      </c>
      <c r="L591" s="17" t="str">
        <f>VLOOKUP(A591,[2]Contratos!A:O,15,0)</f>
        <v>EM EXECUÇÃO</v>
      </c>
    </row>
    <row r="592" spans="1:12" ht="57.75" customHeight="1" x14ac:dyDescent="0.25">
      <c r="A592" s="24">
        <v>10590</v>
      </c>
      <c r="B592" s="12" t="str">
        <f>VLOOKUP(A592,[2]Contratos!A:B,2,0)</f>
        <v>50900.001022/2024-05</v>
      </c>
      <c r="C592" s="13" t="str">
        <f>VLOOKUP(A592,[2]Contratos!A:C,3,0)</f>
        <v>Prestação de serviço de agenciamento de viagens para aquisição de passagens aéreas nacionais e internacionais, para atender as necessidades da Companhia Docas do Ceará – CDC</v>
      </c>
      <c r="D592" s="13" t="str">
        <f>VLOOKUP(A592,[2]Contratos!A:E,5,0)</f>
        <v>IDEIAS TURISMO LTDA.</v>
      </c>
      <c r="E592" s="14" t="str">
        <f>VLOOKUP(A592,[2]Contratos!A:F,6,0)</f>
        <v>39.847.728/0001-99</v>
      </c>
      <c r="F592" s="15" t="str">
        <f>VLOOKUP(A592,[2]Contratos!A:G,7,0)</f>
        <v>059/2025</v>
      </c>
      <c r="G592" s="15">
        <f>VLOOKUP(A592,[2]Contratos!A:H,8,0)</f>
        <v>0</v>
      </c>
      <c r="H592" s="16">
        <f>VLOOKUP(A592,[2]Contratos!A:K,11,0)</f>
        <v>45933</v>
      </c>
      <c r="I592" s="17" t="str">
        <f>VLOOKUP(A592,[2]Contratos!A:L,12,0)</f>
        <v>Lei nº 13.303/2016 Pregão Eletrônico Nº 90014/2025</v>
      </c>
      <c r="J592" s="16">
        <f>VLOOKUP(A592,[2]Contratos!A:M,13,0)</f>
        <v>46309</v>
      </c>
      <c r="K592" s="17">
        <f>VLOOKUP(A592,[2]Contratos!A:N,14,0)</f>
        <v>2140899.6</v>
      </c>
      <c r="L592" s="17" t="str">
        <f>VLOOKUP(A592,[2]Contratos!A:O,15,0)</f>
        <v>EM EXECUÇÃO</v>
      </c>
    </row>
    <row r="593" spans="1:12" ht="59.25" customHeight="1" x14ac:dyDescent="0.25">
      <c r="A593" s="24">
        <v>10600</v>
      </c>
      <c r="B593" s="12" t="str">
        <f>VLOOKUP(A593,[2]Contratos!A:B,2,0)</f>
        <v>50900.000804/2025-08</v>
      </c>
      <c r="C593" s="13" t="str">
        <f>VLOOKUP(A593,[2]Contratos!A:C,3,0)</f>
        <v>Contratação de empresa para implantação de Sistema de ERP (Enterprise Resource Planning) para a Companhia Docas do Ceará.</v>
      </c>
      <c r="D593" s="13" t="str">
        <f>VLOOKUP(A593,[2]Contratos!A:E,5,0)</f>
        <v>MXM Jettax Soluções e Serviços Ltda</v>
      </c>
      <c r="E593" s="14" t="str">
        <f>VLOOKUP(A593,[2]Contratos!A:F,6,0)</f>
        <v>17.778.727/0001-05</v>
      </c>
      <c r="F593" s="15" t="str">
        <f>VLOOKUP(A593,[2]Contratos!A:G,7,0)</f>
        <v>060/2025</v>
      </c>
      <c r="G593" s="15">
        <f>VLOOKUP(A593,[2]Contratos!A:H,8,0)</f>
        <v>0</v>
      </c>
      <c r="H593" s="16">
        <f>VLOOKUP(A593,[2]Contratos!A:K,11,0)</f>
        <v>45954</v>
      </c>
      <c r="I593" s="17" t="str">
        <f>VLOOKUP(A593,[2]Contratos!A:L,12,0)</f>
        <v>Lei nº 13.303/2016 Licitação CDC Nº 04/2025</v>
      </c>
      <c r="J593" s="16">
        <f>VLOOKUP(A593,[2]Contratos!A:M,13,0)</f>
        <v>47797</v>
      </c>
      <c r="K593" s="17">
        <f>VLOOKUP(A593,[2]Contratos!A:N,14,0)</f>
        <v>8150000</v>
      </c>
      <c r="L593" s="17" t="str">
        <f>VLOOKUP(A593,[2]Contratos!A:O,15,0)</f>
        <v>EM EXECUÇÃO</v>
      </c>
    </row>
    <row r="594" spans="1:12" ht="44.25" customHeight="1" x14ac:dyDescent="0.25">
      <c r="A594" s="24">
        <v>10610</v>
      </c>
      <c r="B594" s="12" t="str">
        <f>VLOOKUP(A594,[2]Contratos!A:B,2,0)</f>
        <v>50900.001075/2025-07</v>
      </c>
      <c r="C594" s="13" t="str">
        <f>VLOOKUP(A594,[2]Contratos!A:C,3,0)</f>
        <v>Serviço de elaboração de estudo técnico para avaliação do potencial crescimento de carga e impactos econômicos no Porto de Fortaleza com uma eventual implantação de malha ferroviária em bitola mista</v>
      </c>
      <c r="D594" s="13" t="str">
        <f>VLOOKUP(A594,[2]Contratos!A:E,5,0)</f>
        <v>Modal Consult Projetos e Consultoria LTDA</v>
      </c>
      <c r="E594" s="14" t="str">
        <f>VLOOKUP(A594,[2]Contratos!A:F,6,0)</f>
        <v>17.778.727/0001-05</v>
      </c>
      <c r="F594" s="15" t="str">
        <f>VLOOKUP(A594,[2]Contratos!A:G,7,0)</f>
        <v>061/2025</v>
      </c>
      <c r="G594" s="15">
        <f>VLOOKUP(A594,[2]Contratos!A:H,8,0)</f>
        <v>0</v>
      </c>
      <c r="H594" s="16">
        <f>VLOOKUP(A594,[2]Contratos!A:K,11,0)</f>
        <v>45953</v>
      </c>
      <c r="I594" s="17" t="str">
        <f>VLOOKUP(A594,[2]Contratos!A:L,12,0)</f>
        <v xml:space="preserve">Lei 13.303/2016
art. 30, II
 Dispensa de Licitação  </v>
      </c>
      <c r="J594" s="16">
        <f>VLOOKUP(A594,[2]Contratos!A:M,13,0)</f>
        <v>46052</v>
      </c>
      <c r="K594" s="17">
        <f>VLOOKUP(A594,[2]Contratos!A:N,14,0)</f>
        <v>295000</v>
      </c>
      <c r="L594" s="17" t="str">
        <f>VLOOKUP(A594,[2]Contratos!A:O,15,0)</f>
        <v>ENCERRADO</v>
      </c>
    </row>
    <row r="595" spans="1:12" ht="45" x14ac:dyDescent="0.25">
      <c r="A595" s="24">
        <v>10620</v>
      </c>
      <c r="B595" s="12" t="str">
        <f>VLOOKUP(A595,[2]Contratos!A:B,2,0)</f>
        <v>50900.000963/2025-02</v>
      </c>
      <c r="C595" s="13" t="str">
        <f>VLOOKUP(A595,[2]Contratos!A:C,3,0)</f>
        <v>Contratação do serviço de Reforma e modernização da sede administrativa da Companhia Docas do Ceará (CDC) e na construção de auditório anexo</v>
      </c>
      <c r="D595" s="13" t="str">
        <f>VLOOKUP(A595,[2]Contratos!A:E,5,0)</f>
        <v>Consórcio Vivace OK Reforma.</v>
      </c>
      <c r="E595" s="14" t="str">
        <f>VLOOKUP(A595,[2]Contratos!A:F,6,0)</f>
        <v>18.403.031/0001-59</v>
      </c>
      <c r="F595" s="15" t="str">
        <f>VLOOKUP(A595,[2]Contratos!A:G,7,0)</f>
        <v>062/2025</v>
      </c>
      <c r="G595" s="15">
        <f>VLOOKUP(A595,[2]Contratos!A:H,8,0)</f>
        <v>0</v>
      </c>
      <c r="H595" s="16">
        <f>VLOOKUP(A595,[2]Contratos!A:K,11,0)</f>
        <v>45958</v>
      </c>
      <c r="I595" s="17" t="str">
        <f>VLOOKUP(A595,[2]Contratos!A:L,12,0)</f>
        <v>Lei nº 13.303/2016 Licitação CDC Nº 05/2025</v>
      </c>
      <c r="J595" s="16">
        <f>VLOOKUP(A595,[2]Contratos!A:M,13,0)</f>
        <v>46270</v>
      </c>
      <c r="K595" s="17">
        <f>VLOOKUP(A595,[2]Contratos!A:N,14,0)</f>
        <v>9670260.1500000004</v>
      </c>
      <c r="L595" s="17" t="str">
        <f>VLOOKUP(A595,[2]Contratos!A:O,15,0)</f>
        <v>EM EXECUÇÃO</v>
      </c>
    </row>
    <row r="596" spans="1:12" ht="45" x14ac:dyDescent="0.25">
      <c r="A596" s="24">
        <v>10621</v>
      </c>
      <c r="B596" s="12" t="str">
        <f>VLOOKUP(A596,[2]Contratos!A:B,2,0)</f>
        <v>50900.000963/2025-02</v>
      </c>
      <c r="C596" s="13" t="str">
        <f>VLOOKUP(A596,[2]Contratos!A:C,3,0)</f>
        <v>Contratação do serviço de Reforma e modernização da sede administrativa da Companhia Docas do Ceará (CDC) e na construção de auditório anexo</v>
      </c>
      <c r="D596" s="13" t="str">
        <f>VLOOKUP(A596,[2]Contratos!A:E,5,0)</f>
        <v>Consórcio Vivace OK Reforma.</v>
      </c>
      <c r="E596" s="14" t="str">
        <f>VLOOKUP(A596,[2]Contratos!A:F,6,0)</f>
        <v>18.403.031/0001-59</v>
      </c>
      <c r="F596" s="15" t="str">
        <f>VLOOKUP(A596,[2]Contratos!A:G,7,0)</f>
        <v>062/2025</v>
      </c>
      <c r="G596" s="15" t="str">
        <f>VLOOKUP(A596,[2]Contratos!A:H,8,0)</f>
        <v xml:space="preserve">1º ADITIVO DE CONTRATO 062/2025
</v>
      </c>
      <c r="H596" s="16">
        <f>VLOOKUP(A596,[2]Contratos!A:K,11,0)</f>
        <v>46134</v>
      </c>
      <c r="I596" s="17" t="str">
        <f>VLOOKUP(A596,[2]Contratos!A:L,12,0)</f>
        <v>Lei nº 13.303/2016 Licitação CDC Nº 05/2025</v>
      </c>
      <c r="J596" s="16">
        <f>VLOOKUP(A596,[2]Contratos!A:M,13,0)</f>
        <v>46270</v>
      </c>
      <c r="K596" s="17">
        <f>VLOOKUP(A596,[2]Contratos!A:N,14,0)</f>
        <v>10596222.710000001</v>
      </c>
      <c r="L596" s="17" t="str">
        <f>VLOOKUP(A596,[2]Contratos!A:O,15,0)</f>
        <v>EM EXECUÇÃO</v>
      </c>
    </row>
    <row r="597" spans="1:12" ht="45" x14ac:dyDescent="0.25">
      <c r="A597" s="24">
        <v>10630</v>
      </c>
      <c r="B597" s="12" t="str">
        <f>VLOOKUP(A597,[2]Contratos!A:B,2,0)</f>
        <v>50900.000764/2024-13</v>
      </c>
      <c r="C597" s="13" t="str">
        <f>VLOOKUP(A597,[2]Contratos!A:C,3,0)</f>
        <v>Contratação de empresa especializada para realização de inventário patrimonial e teste de impairment, para atender as necessidades da Companhia Docas do Ceará.</v>
      </c>
      <c r="D597" s="13" t="str">
        <f>VLOOKUP(A597,[2]Contratos!A:E,5,0)</f>
        <v>BIAEON Contabilidade, Consultoria Patrimonial, Avaliações e Informática Ltda.</v>
      </c>
      <c r="E597" s="14" t="str">
        <f>VLOOKUP(A597,[2]Contratos!A:F,6,0)</f>
        <v>07.760.399/0001-58</v>
      </c>
      <c r="F597" s="15" t="str">
        <f>VLOOKUP(A597,[2]Contratos!A:G,7,0)</f>
        <v>063/2025</v>
      </c>
      <c r="G597" s="15">
        <f>VLOOKUP(A597,[2]Contratos!A:H,8,0)</f>
        <v>0</v>
      </c>
      <c r="H597" s="16">
        <f>VLOOKUP(A597,[2]Contratos!A:K,11,0)</f>
        <v>45973</v>
      </c>
      <c r="I597" s="17" t="str">
        <f>VLOOKUP(A597,[2]Contratos!A:L,12,0)</f>
        <v>Lei nº 13.303/2016 Pregão Eletrônico Nº 90012/2025</v>
      </c>
      <c r="J597" s="16">
        <f>VLOOKUP(A597,[2]Contratos!A:M,13,0)</f>
        <v>46354</v>
      </c>
      <c r="K597" s="17">
        <f>VLOOKUP(A597,[2]Contratos!A:N,14,0)</f>
        <v>118999.92</v>
      </c>
      <c r="L597" s="17" t="str">
        <f>VLOOKUP(A597,[2]Contratos!A:O,15,0)</f>
        <v>EM EXECUÇÃO</v>
      </c>
    </row>
    <row r="598" spans="1:12" ht="45" x14ac:dyDescent="0.25">
      <c r="A598" s="24">
        <v>10640</v>
      </c>
      <c r="B598" s="12" t="str">
        <f>VLOOKUP(A598,[2]Contratos!A:B,2,0)</f>
        <v>50900.001141/2025-31</v>
      </c>
      <c r="C598" s="13" t="str">
        <f>VLOOKUP(A598,[2]Contratos!A:C,3,0)</f>
        <v>Contratação do "Curso de desenvolvimento de competências e liderança para colaboradores da CDC", programa de capacitação destinado aos gestores e colaboradores da Companhia Docas do Ceará (CDC) PDL</v>
      </c>
      <c r="D598" s="13" t="str">
        <f>VLOOKUP(A598,[2]Contratos!A:E,5,0)</f>
        <v>Instituto Euvaldo Lodi Núcleo do Ceará.</v>
      </c>
      <c r="E598" s="14" t="str">
        <f>VLOOKUP(A598,[2]Contratos!A:F,6,0)</f>
        <v>07.084.577/0001-78</v>
      </c>
      <c r="F598" s="15" t="str">
        <f>VLOOKUP(A598,[2]Contratos!A:G,7,0)</f>
        <v>064/2025</v>
      </c>
      <c r="G598" s="15">
        <f>VLOOKUP(A598,[2]Contratos!A:H,8,0)</f>
        <v>0</v>
      </c>
      <c r="H598" s="16">
        <f>VLOOKUP(A598,[2]Contratos!A:K,11,0)</f>
        <v>45971</v>
      </c>
      <c r="I598" s="17" t="str">
        <f>VLOOKUP(A598,[2]Contratos!A:L,12,0)</f>
        <v xml:space="preserve">Lei 13.303/2016
art. 30, II
 Dispensa de Licitação  </v>
      </c>
      <c r="J598" s="16">
        <f>VLOOKUP(A598,[2]Contratos!A:M,13,0)</f>
        <v>46152</v>
      </c>
      <c r="K598" s="17">
        <f>VLOOKUP(A598,[2]Contratos!A:N,14,0)</f>
        <v>102960</v>
      </c>
      <c r="L598" s="17" t="str">
        <f>VLOOKUP(A598,[2]Contratos!A:O,15,0)</f>
        <v>EM EXECUÇÃO</v>
      </c>
    </row>
    <row r="599" spans="1:12" ht="60.75" customHeight="1" x14ac:dyDescent="0.25">
      <c r="A599" s="24">
        <v>10650</v>
      </c>
      <c r="B599" s="12" t="str">
        <f>VLOOKUP(A599,[2]Contratos!A:B,2,0)</f>
        <v>50900.001192/2025-62</v>
      </c>
      <c r="C599" s="13" t="str">
        <f>VLOOKUP(A599,[2]Contratos!A:C,3,0)</f>
        <v>Contratação da participação da CDC na 20ª edição do Seminário de Logística no Agronegócio e Seminário Internacional de Logística - EXPOLOG 2025.</v>
      </c>
      <c r="D599" s="13" t="str">
        <f>VLOOKUP(A599,[2]Contratos!A:E,5,0)</f>
        <v>PRÁTICA EVENTOS LTDA</v>
      </c>
      <c r="E599" s="14" t="str">
        <f>VLOOKUP(A599,[2]Contratos!A:F,6,0)</f>
        <v>01.693.006/0001-54</v>
      </c>
      <c r="F599" s="15" t="str">
        <f>VLOOKUP(A599,[2]Contratos!A:G,7,0)</f>
        <v>065/2025</v>
      </c>
      <c r="G599" s="15">
        <f>VLOOKUP(A599,[2]Contratos!A:H,8,0)</f>
        <v>0</v>
      </c>
      <c r="H599" s="16">
        <f>VLOOKUP(A599,[2]Contratos!A:K,11,0)</f>
        <v>45986</v>
      </c>
      <c r="I599" s="17" t="str">
        <f>VLOOKUP(A599,[2]Contratos!A:L,12,0)</f>
        <v>Art. 30, inciso II, da Lei nº 13.303/2016</v>
      </c>
      <c r="J599" s="16">
        <f>VLOOKUP(A599,[2]Contratos!A:M,13,0)</f>
        <v>46017</v>
      </c>
      <c r="K599" s="17">
        <f>VLOOKUP(A599,[2]Contratos!A:N,14,0)</f>
        <v>40000</v>
      </c>
      <c r="L599" s="17" t="str">
        <f>VLOOKUP(A599,[2]Contratos!A:O,15,0)</f>
        <v>ENCERRADO</v>
      </c>
    </row>
    <row r="600" spans="1:12" ht="54.75" customHeight="1" x14ac:dyDescent="0.25">
      <c r="A600" s="24">
        <v>10660</v>
      </c>
      <c r="B600" s="12" t="str">
        <f>VLOOKUP(A600,[2]Contratos!A:B,2,0)</f>
        <v>50900.001656/2024-50</v>
      </c>
      <c r="C600" s="13" t="str">
        <f>VLOOKUP(A600,[2]Contratos!A:C,3,0)</f>
        <v>Contratação de Plano Privado de Assistência à Saúde na modalidade “Coletivo Empresarial”, por faixa etária, na segmentação ambulatorial e hospitalar, com obstetrícia, para os empregados, ocupantes de funções comissionadas e de gratificações técnicas, da Companhia Docas do Ceará</v>
      </c>
      <c r="D600" s="13" t="str">
        <f>VLOOKUP(A600,[2]Contratos!A:E,5,0)</f>
        <v>Hapvida Assistência Médica S.A</v>
      </c>
      <c r="E600" s="14" t="str">
        <f>VLOOKUP(A600,[2]Contratos!A:F,6,0)</f>
        <v>63.554.067/0001-98</v>
      </c>
      <c r="F600" s="15" t="str">
        <f>VLOOKUP(A600,[2]Contratos!A:G,7,0)</f>
        <v>066/2025</v>
      </c>
      <c r="G600" s="15">
        <f>VLOOKUP(A600,[2]Contratos!A:H,8,0)</f>
        <v>0</v>
      </c>
      <c r="H600" s="16">
        <f>VLOOKUP(A600,[2]Contratos!A:K,11,0)</f>
        <v>46006</v>
      </c>
      <c r="I600" s="17" t="str">
        <f>VLOOKUP(A600,[2]Contratos!A:L,12,0)</f>
        <v>Lei nº 13.303/2016 Pregão Eletrônico Nº 90011/2025</v>
      </c>
      <c r="J600" s="16">
        <f>VLOOKUP(A600,[2]Contratos!A:M,13,0)</f>
        <v>46754</v>
      </c>
      <c r="K600" s="17">
        <f>VLOOKUP(A600,[2]Contratos!A:N,14,0)</f>
        <v>4999732.5599999996</v>
      </c>
      <c r="L600" s="17" t="str">
        <f>VLOOKUP(A600,[2]Contratos!A:O,15,0)</f>
        <v>EM EXECUÇÃO</v>
      </c>
    </row>
    <row r="601" spans="1:12" ht="120" x14ac:dyDescent="0.25">
      <c r="A601" s="24">
        <v>10670</v>
      </c>
      <c r="B601" s="12" t="str">
        <f>VLOOKUP(A601,[2]Contratos!A:B,2,0)</f>
        <v>50900.001533/2025-08</v>
      </c>
      <c r="C601" s="13" t="str">
        <f>VLOOKUP(A601,[2]Contratos!A:C,3,0)</f>
        <v>Contratação de Escritório de Advocacia especializado em Consultoria Tributária Estratégica, com atuação voltada à análise, planejamento e implementação de medidas – inclusive pela via judicial – visando à readequação do Regime de Apuração do PIS/COFINS, no âmbito da Companhia Docas do Ceará – CDC, bem como o reconhecimento dos efeitos da imunidade e respectiva repercussão econômica no âmbito do Imposto sobre Bens e Serviços (IBS) e Contribuição sobre Bens e Serviços (CBS) criados pela Reforma Tributária.</v>
      </c>
      <c r="D601" s="13" t="str">
        <f>VLOOKUP(A601,[2]Contratos!A:E,5,0)</f>
        <v>Paes, Almeida e Albuquerque Advogados</v>
      </c>
      <c r="E601" s="14" t="str">
        <f>VLOOKUP(A601,[2]Contratos!A:F,6,0)</f>
        <v>08.172.219/0001-80</v>
      </c>
      <c r="F601" s="15" t="str">
        <f>VLOOKUP(A601,[2]Contratos!A:G,7,0)</f>
        <v>067/2025</v>
      </c>
      <c r="G601" s="15">
        <f>VLOOKUP(A601,[2]Contratos!A:H,8,0)</f>
        <v>0</v>
      </c>
      <c r="H601" s="16">
        <f>VLOOKUP(A601,[2]Contratos!A:K,11,0)</f>
        <v>46013</v>
      </c>
      <c r="I601" s="17" t="str">
        <f>VLOOKUP(A601,[2]Contratos!A:L,12,0)</f>
        <v xml:space="preserve">Lei 13.303/2016
art. 30, II
 Dispensa de Licitação  </v>
      </c>
      <c r="J601" s="16">
        <f>VLOOKUP(A601,[2]Contratos!A:M,13,0)</f>
        <v>47181</v>
      </c>
      <c r="K601" s="17">
        <f>VLOOKUP(A601,[2]Contratos!A:N,14,0)</f>
        <v>2796788.2</v>
      </c>
      <c r="L601" s="17" t="str">
        <f>VLOOKUP(A601,[2]Contratos!A:O,15,0)</f>
        <v>EM EXECUÇÃO</v>
      </c>
    </row>
    <row r="602" spans="1:12" ht="130.5" customHeight="1" x14ac:dyDescent="0.25">
      <c r="A602" s="24">
        <v>10680</v>
      </c>
      <c r="B602" s="12" t="str">
        <f>VLOOKUP(A602,[2]Contratos!A:B,2,0)</f>
        <v>50900.001496/2024-49</v>
      </c>
      <c r="C602" s="13" t="str">
        <f>VLOOKUP(A602,[2]Contratos!A:C,3,0)</f>
        <v>Contratação de empresa provedora de serviços de orquestração em nuvem, na modalidade de nuvem pública, abrangendo o provimento de infraestrutura, gerenciador multinuvem, plataforma de proteção de dados (backup), equipamentos e serviços técnicos especializados na administração de multinuvem, soluções de segurança (firewall/VPN), serviços de virtualização de servidores, suporte técnico e transferência de tecnologia, para a Companhia Docas do Ceará.</v>
      </c>
      <c r="D602" s="13" t="str">
        <f>VLOOKUP(A602,[2]Contratos!A:E,5,0)</f>
        <v>Multicloud Digital LTDA</v>
      </c>
      <c r="E602" s="14" t="str">
        <f>VLOOKUP(A602,[2]Contratos!A:F,6,0)</f>
        <v>38.410.286/0001-56</v>
      </c>
      <c r="F602" s="15" t="str">
        <f>VLOOKUP(A602,[2]Contratos!A:G,7,0)</f>
        <v>068/2025</v>
      </c>
      <c r="G602" s="15">
        <f>VLOOKUP(A602,[2]Contratos!A:H,8,0)</f>
        <v>0</v>
      </c>
      <c r="H602" s="16">
        <f>VLOOKUP(A602,[2]Contratos!A:K,11,0)</f>
        <v>46021</v>
      </c>
      <c r="I602" s="17" t="str">
        <f>VLOOKUP(A602,[2]Contratos!A:L,12,0)</f>
        <v>Lei nº 13.303/2016 Pregão Eletrônico Nº 90006/2025</v>
      </c>
      <c r="J602" s="16">
        <f>VLOOKUP(A602,[2]Contratos!A:M,13,0)</f>
        <v>47847</v>
      </c>
      <c r="K602" s="17">
        <f>VLOOKUP(A602,[2]Contratos!A:N,14,0)</f>
        <v>21756950</v>
      </c>
      <c r="L602" s="17" t="str">
        <f>VLOOKUP(A602,[2]Contratos!A:O,15,0)</f>
        <v>EM EXECUÇÃO</v>
      </c>
    </row>
    <row r="603" spans="1:12" ht="124.5" customHeight="1" x14ac:dyDescent="0.25">
      <c r="A603" s="24">
        <v>10690</v>
      </c>
      <c r="B603" s="12" t="str">
        <f>VLOOKUP(A603,[2]Contratos!A:B,2,0)</f>
        <v>50900.0011783/2025-30</v>
      </c>
      <c r="C603" s="13" t="str">
        <f>VLOOKUP(A603,[2]Contratos!A:C,3,0)</f>
        <v>Execução dos serviços remanescentes para conclusão da Obra de Acesso ao Terminal Marítimo de Passageiros (TMP) do Porto de Fortaleza.</v>
      </c>
      <c r="D603" s="13" t="str">
        <f>VLOOKUP(A603,[2]Contratos!A:E,5,0)</f>
        <v>Vivace Construções e Empreendimentos Ltda</v>
      </c>
      <c r="E603" s="14" t="str">
        <f>VLOOKUP(A603,[2]Contratos!A:F,6,0)</f>
        <v>18.403.031/0001-59</v>
      </c>
      <c r="F603" s="15" t="str">
        <f>VLOOKUP(A603,[2]Contratos!A:G,7,0)</f>
        <v>069/2025</v>
      </c>
      <c r="G603" s="15">
        <f>VLOOKUP(A603,[2]Contratos!A:H,8,0)</f>
        <v>0</v>
      </c>
      <c r="H603" s="16">
        <f>VLOOKUP(A603,[2]Contratos!A:K,11,0)</f>
        <v>46020</v>
      </c>
      <c r="I603" s="17" t="str">
        <f>VLOOKUP(A603,[2]Contratos!A:L,12,0)</f>
        <v xml:space="preserve">Lei 13.303/2016
art. 29, XV
 Dispensa de Licitação  </v>
      </c>
      <c r="J603" s="16">
        <f>VLOOKUP(A603,[2]Contratos!A:M,13,0)</f>
        <v>46201</v>
      </c>
      <c r="K603" s="17">
        <f>VLOOKUP(A603,[2]Contratos!A:N,14,0)</f>
        <v>2070745.55</v>
      </c>
      <c r="L603" s="17" t="str">
        <f>VLOOKUP(A603,[2]Contratos!A:O,15,0)</f>
        <v>EM EXECUÇÃO</v>
      </c>
    </row>
    <row r="604" spans="1:12" ht="30" x14ac:dyDescent="0.25">
      <c r="A604" s="24">
        <v>11010</v>
      </c>
      <c r="B604" s="12" t="str">
        <f>VLOOKUP(A604,[2]Contratos!A:B,2,0)</f>
        <v>50900.000581/2025-71</v>
      </c>
      <c r="C604" s="13" t="str">
        <f>VLOOKUP(A604,[2]Contratos!A:C,3,0)</f>
        <v>Prestação de serviço de manutenção na infraestrutura telefônica com fornecimento de peça para o Porto de Fortaleza.</v>
      </c>
      <c r="D604" s="13" t="str">
        <f>VLOOKUP(A604,[2]Contratos!A:E,5,0)</f>
        <v>SET - Serviços Especializados em Teleinformática LTDA.</v>
      </c>
      <c r="E604" s="14" t="str">
        <f>VLOOKUP(A604,[2]Contratos!A:F,6,0)</f>
        <v>23.532.617/0001-53</v>
      </c>
      <c r="F604" s="15" t="str">
        <f>VLOOKUP(A604,[2]Contratos!A:G,7,0)</f>
        <v>001/2026</v>
      </c>
      <c r="G604" s="15">
        <f>VLOOKUP(A604,[2]Contratos!A:H,8,0)</f>
        <v>0</v>
      </c>
      <c r="H604" s="16">
        <f>VLOOKUP(A604,[2]Contratos!A:K,11,0)</f>
        <v>46041</v>
      </c>
      <c r="I604" s="17" t="str">
        <f>VLOOKUP(A604,[2]Contratos!A:L,12,0)</f>
        <v>Art. 29, inciso I, da Lei nº 13.303/2016</v>
      </c>
      <c r="J604" s="16">
        <f>VLOOKUP(A604,[2]Contratos!A:M,13,0)</f>
        <v>46773</v>
      </c>
      <c r="K604" s="17">
        <f>VLOOKUP(A604,[2]Contratos!A:N,14,0)</f>
        <v>33360</v>
      </c>
      <c r="L604" s="17" t="str">
        <f>VLOOKUP(A604,[2]Contratos!A:O,15,0)</f>
        <v>EM EXECUÇÃO</v>
      </c>
    </row>
    <row r="605" spans="1:12" ht="40.5" customHeight="1" x14ac:dyDescent="0.25">
      <c r="A605" s="24">
        <v>11020</v>
      </c>
      <c r="B605" s="12" t="str">
        <f>VLOOKUP(A605,[2]Contratos!A:B,2,0)</f>
        <v>50900.001601/2024-40</v>
      </c>
      <c r="C605" s="13" t="str">
        <f>VLOOKUP(A605,[2]Contratos!A:C,3,0)</f>
        <v>Contratação de empresa na prestação de serviços em Manutenção civil e predial no Porto de Fortaleza</v>
      </c>
      <c r="D605" s="13" t="str">
        <f>VLOOKUP(A605,[2]Contratos!A:E,5,0)</f>
        <v>PHD Construções e Serviços Ltda</v>
      </c>
      <c r="E605" s="14" t="str">
        <f>VLOOKUP(A605,[2]Contratos!A:F,6,0)</f>
        <v>06.960.687/0001-93</v>
      </c>
      <c r="F605" s="15" t="str">
        <f>VLOOKUP(A605,[2]Contratos!A:G,7,0)</f>
        <v>002/2026</v>
      </c>
      <c r="G605" s="15">
        <f>VLOOKUP(A605,[2]Contratos!A:H,8,0)</f>
        <v>0</v>
      </c>
      <c r="H605" s="16">
        <f>VLOOKUP(A605,[2]Contratos!A:K,11,0)</f>
        <v>46029</v>
      </c>
      <c r="I605" s="17" t="str">
        <f>VLOOKUP(A605,[2]Contratos!A:L,12,0)</f>
        <v>Lei nº 13.303/2016 Pregão Eletrônico Nº 90017/2025</v>
      </c>
      <c r="J605" s="16">
        <f>VLOOKUP(A605,[2]Contratos!A:M,13,0)</f>
        <v>46030</v>
      </c>
      <c r="K605" s="17">
        <f>VLOOKUP(A605,[2]Contratos!A:N,14,0)</f>
        <v>9424046.8599999994</v>
      </c>
      <c r="L605" s="17" t="str">
        <f>VLOOKUP(A605,[2]Contratos!A:O,15,0)</f>
        <v>ENCERRADO</v>
      </c>
    </row>
    <row r="606" spans="1:12" ht="30" x14ac:dyDescent="0.25">
      <c r="A606" s="24">
        <v>11030</v>
      </c>
      <c r="B606" s="12" t="str">
        <f>VLOOKUP(A606,[2]Contratos!A:B,2,0)</f>
        <v>50900.000406/2025-83</v>
      </c>
      <c r="C606" s="13" t="str">
        <f>VLOOKUP(A606,[2]Contratos!A:C,3,0)</f>
        <v>Contratação de empresa especializada para fornecimento de painéis metálicos, placas UHMW e acessórios para defensas portuárias</v>
      </c>
      <c r="D606" s="13" t="str">
        <f>VLOOKUP(A606,[2]Contratos!A:E,5,0)</f>
        <v>Copabo Infraestrutura Marítima Ltda</v>
      </c>
      <c r="E606" s="14" t="str">
        <f>VLOOKUP(A606,[2]Contratos!A:F,6,0)</f>
        <v>02.406.691/0010-44</v>
      </c>
      <c r="F606" s="15" t="str">
        <f>VLOOKUP(A606,[2]Contratos!A:G,7,0)</f>
        <v>003/2026</v>
      </c>
      <c r="G606" s="15">
        <f>VLOOKUP(A606,[2]Contratos!A:H,8,0)</f>
        <v>0</v>
      </c>
      <c r="H606" s="16">
        <f>VLOOKUP(A606,[2]Contratos!A:K,11,0)</f>
        <v>46057</v>
      </c>
      <c r="I606" s="17" t="str">
        <f>VLOOKUP(A606,[2]Contratos!A:L,12,0)</f>
        <v>Lei nº 13.303/2016</v>
      </c>
      <c r="J606" s="16">
        <f>VLOOKUP(A606,[2]Contratos!A:M,13,0)</f>
        <v>46520</v>
      </c>
      <c r="K606" s="17">
        <f>VLOOKUP(A606,[2]Contratos!A:N,14,0)</f>
        <v>2591640</v>
      </c>
      <c r="L606" s="17" t="str">
        <f>VLOOKUP(A606,[2]Contratos!A:O,15,0)</f>
        <v>EM EXECUÇÃO</v>
      </c>
    </row>
    <row r="607" spans="1:12" ht="36.75" customHeight="1" x14ac:dyDescent="0.25">
      <c r="A607" s="24">
        <v>11040</v>
      </c>
      <c r="B607" s="12" t="str">
        <f>VLOOKUP(A607,[2]Contratos!A:B,2,0)</f>
        <v>50900.000973/2025-30</v>
      </c>
      <c r="C607" s="13" t="str">
        <f>VLOOKUP(A607,[2]Contratos!A:C,3,0)</f>
        <v>contratação do serviço de Reforma e modernização do Núcleo Especial de Polícia Marítima (NEPOM) da Companhia Docas do Ceará</v>
      </c>
      <c r="D607" s="13" t="str">
        <f>VLOOKUP(A607,[2]Contratos!A:E,5,0)</f>
        <v>PRIMUS CONSTRUÇÕES E SERVIÇOS LTDA</v>
      </c>
      <c r="E607" s="14" t="str">
        <f>VLOOKUP(A607,[2]Contratos!A:F,6,0)</f>
        <v>44.546.744/0001-81</v>
      </c>
      <c r="F607" s="15" t="str">
        <f>VLOOKUP(A607,[2]Contratos!A:G,7,0)</f>
        <v>004/2026</v>
      </c>
      <c r="G607" s="15">
        <f>VLOOKUP(A607,[2]Contratos!A:H,8,0)</f>
        <v>0</v>
      </c>
      <c r="H607" s="16">
        <f>VLOOKUP(A607,[2]Contratos!A:K,11,0)</f>
        <v>46050</v>
      </c>
      <c r="I607" s="17" t="str">
        <f>VLOOKUP(A607,[2]Contratos!A:L,12,0)</f>
        <v>Lei 13.303/2016
Licitalçao CDC - 07/2025</v>
      </c>
      <c r="J607" s="16">
        <f>VLOOKUP(A607,[2]Contratos!A:M,13,0)</f>
        <v>46295</v>
      </c>
      <c r="K607" s="17">
        <f>VLOOKUP(A607,[2]Contratos!A:N,14,0)</f>
        <v>1100000</v>
      </c>
      <c r="L607" s="17" t="str">
        <f>VLOOKUP(A607,[2]Contratos!A:O,15,0)</f>
        <v>EM EXECUÇÃO</v>
      </c>
    </row>
    <row r="608" spans="1:12" ht="40.5" customHeight="1" x14ac:dyDescent="0.25">
      <c r="A608" s="24">
        <v>11050</v>
      </c>
      <c r="B608" s="12" t="str">
        <f>VLOOKUP(A608,[2]Contratos!A:B,2,0)</f>
        <v>50900.000249/2025-14</v>
      </c>
      <c r="C608" s="13" t="str">
        <f>VLOOKUP(A608,[2]Contratos!A:C,3,0)</f>
        <v>Contratação de empresa especializada na prestação de serviços de seguro de responsabilidade civil e de acidentes pessoais para usuários e/ou terceiros, nos locais sob responsabilidade da Companhia Docas do Ceará,</v>
      </c>
      <c r="D608" s="13" t="str">
        <f>VLOOKUP(A608,[2]Contratos!A:E,5,0)</f>
        <v>AIG SEGUROS BRASIL S.A</v>
      </c>
      <c r="E608" s="14" t="str">
        <f>VLOOKUP(A608,[2]Contratos!A:F,6,0)</f>
        <v>33.040.981/0001-50</v>
      </c>
      <c r="F608" s="15" t="str">
        <f>VLOOKUP(A608,[2]Contratos!A:G,7,0)</f>
        <v>005/2026</v>
      </c>
      <c r="G608" s="15">
        <f>VLOOKUP(A608,[2]Contratos!A:H,8,0)</f>
        <v>0</v>
      </c>
      <c r="H608" s="16">
        <f>VLOOKUP(A608,[2]Contratos!A:K,11,0)</f>
        <v>46064</v>
      </c>
      <c r="I608" s="17" t="str">
        <f>VLOOKUP(A608,[2]Contratos!A:L,12,0)</f>
        <v>Lei nº 13.303/2016 Pregão Eletrônico Nº 90025/2024</v>
      </c>
      <c r="J608" s="16">
        <f>VLOOKUP(A608,[2]Contratos!A:M,13,0)</f>
        <v>46588</v>
      </c>
      <c r="K608" s="17">
        <f>VLOOKUP(A608,[2]Contratos!A:N,14,0)</f>
        <v>60000</v>
      </c>
      <c r="L608" s="17" t="str">
        <f>VLOOKUP(A608,[2]Contratos!A:O,15,0)</f>
        <v>EM EXECUÇÃO</v>
      </c>
    </row>
    <row r="609" spans="1:12" ht="45" x14ac:dyDescent="0.25">
      <c r="A609" s="24">
        <v>11060</v>
      </c>
      <c r="B609" s="12" t="str">
        <f>VLOOKUP(A609,[2]Contratos!A:B,2,0)</f>
        <v>50900.001770/2025-61</v>
      </c>
      <c r="C609" s="13" t="str">
        <f>VLOOKUP(A609,[2]Contratos!A:C,3,0)</f>
        <v>Contratação de empresa prestadora do serviço especializado de elaboração de projeto de implementação do sistema de proteção das subestações de média tensão SE1 e SE3 do Porto de Fortaleza</v>
      </c>
      <c r="D609" s="13" t="str">
        <f>VLOOKUP(A609,[2]Contratos!A:E,5,0)</f>
        <v>FARTEC GESTÃO PROJETOS LTDA</v>
      </c>
      <c r="E609" s="14" t="str">
        <f>VLOOKUP(A609,[2]Contratos!A:F,6,0)</f>
        <v>09.420.985/0001-89</v>
      </c>
      <c r="F609" s="15" t="str">
        <f>VLOOKUP(A609,[2]Contratos!A:G,7,0)</f>
        <v>006/2026</v>
      </c>
      <c r="G609" s="15">
        <f>VLOOKUP(A609,[2]Contratos!A:H,8,0)</f>
        <v>0</v>
      </c>
      <c r="H609" s="16">
        <f>VLOOKUP(A609,[2]Contratos!A:K,11,0)</f>
        <v>46058</v>
      </c>
      <c r="I609" s="17" t="str">
        <f>VLOOKUP(A609,[2]Contratos!A:L,12,0)</f>
        <v>Art. 29, inciso I, da Lei nº 13.303/2016</v>
      </c>
      <c r="J609" s="16">
        <f>VLOOKUP(A609,[2]Contratos!A:M,13,0)</f>
        <v>46179</v>
      </c>
      <c r="K609" s="17">
        <f>VLOOKUP(A609,[2]Contratos!A:N,14,0)</f>
        <v>117500.6</v>
      </c>
      <c r="L609" s="17" t="str">
        <f>VLOOKUP(A609,[2]Contratos!A:O,15,0)</f>
        <v>EM EXECUÇÃO</v>
      </c>
    </row>
    <row r="610" spans="1:12" ht="54.75" customHeight="1" x14ac:dyDescent="0.25">
      <c r="A610" s="24">
        <v>11070</v>
      </c>
      <c r="B610" s="12" t="str">
        <f>VLOOKUP(A610,[2]Contratos!A:B,2,0)</f>
        <v>50900.000484/2025-88</v>
      </c>
      <c r="C610" s="13" t="str">
        <f>VLOOKUP(A610,[2]Contratos!A:C,3,0)</f>
        <v>Contratação do serviço de manutenção preventiva e corretiva das Balanças Rodoferroviárias da Companhia Docas do Ceará</v>
      </c>
      <c r="D610" s="13" t="str">
        <f>VLOOKUP(A610,[2]Contratos!A:E,5,0)</f>
        <v>IMPERIUM COMÉRCIO E SERVIÇOS DE MEDIÇÃO E INSTRUMENTAÇÃO LTDA</v>
      </c>
      <c r="E610" s="14" t="str">
        <f>VLOOKUP(A610,[2]Contratos!A:F,6,0)</f>
        <v>17.450.944/0001-63</v>
      </c>
      <c r="F610" s="15" t="str">
        <f>VLOOKUP(A610,[2]Contratos!A:G,7,0)</f>
        <v>007/2026</v>
      </c>
      <c r="G610" s="15">
        <f>VLOOKUP(A610,[2]Contratos!A:H,8,0)</f>
        <v>0</v>
      </c>
      <c r="H610" s="16">
        <f>VLOOKUP(A610,[2]Contratos!A:K,11,0)</f>
        <v>46064</v>
      </c>
      <c r="I610" s="17" t="str">
        <f>VLOOKUP(A610,[2]Contratos!A:L,12,0)</f>
        <v>Lei nº 13.303/2016 Pregão Eletrônico Nº 90021/2024</v>
      </c>
      <c r="J610" s="16">
        <f>VLOOKUP(A610,[2]Contratos!A:M,13,0)</f>
        <v>46806</v>
      </c>
      <c r="K610" s="17">
        <f>VLOOKUP(A610,[2]Contratos!A:N,14,0)</f>
        <v>230000</v>
      </c>
      <c r="L610" s="17" t="str">
        <f>VLOOKUP(A610,[2]Contratos!A:O,15,0)</f>
        <v>EM EXECUÇÃO</v>
      </c>
    </row>
    <row r="611" spans="1:12" ht="45" x14ac:dyDescent="0.25">
      <c r="A611" s="24">
        <v>11080</v>
      </c>
      <c r="B611" s="12" t="str">
        <f>VLOOKUP(A611,[2]Contratos!A:B,2,0)</f>
        <v>50900.000083/2023-66</v>
      </c>
      <c r="C611" s="13" t="str">
        <f>VLOOKUP(A611,[2]Contratos!A:C,3,0)</f>
        <v>Aquisição de uniformes (vestuário) e acessórios para a Guarda Portuária do Porto de Fortaleza (GRUPO 1 - Calça Tática, Camisa e Sutache)</v>
      </c>
      <c r="D611" s="13" t="str">
        <f>VLOOKUP(A611,[2]Contratos!A:E,5,0)</f>
        <v>Dominus Uniformes Indústria e Comércio LTDA</v>
      </c>
      <c r="E611" s="14" t="str">
        <f>VLOOKUP(A611,[2]Contratos!A:F,6,0)</f>
        <v>12.466.487/0001-81</v>
      </c>
      <c r="F611" s="15" t="str">
        <f>VLOOKUP(A611,[2]Contratos!A:G,7,0)</f>
        <v>008/2026</v>
      </c>
      <c r="G611" s="15">
        <f>VLOOKUP(A611,[2]Contratos!A:H,8,0)</f>
        <v>0</v>
      </c>
      <c r="H611" s="16">
        <f>VLOOKUP(A611,[2]Contratos!A:K,11,0)</f>
        <v>46062</v>
      </c>
      <c r="I611" s="17" t="str">
        <f>VLOOKUP(A611,[2]Contratos!A:L,12,0)</f>
        <v>Lei nº 13.303/2016 Pregão Eletrônico Nº 90007/2024</v>
      </c>
      <c r="J611" s="16">
        <f>VLOOKUP(A611,[2]Contratos!A:M,13,0)</f>
        <v>46176</v>
      </c>
      <c r="K611" s="17">
        <f>VLOOKUP(A611,[2]Contratos!A:N,14,0)</f>
        <v>32716.86</v>
      </c>
      <c r="L611" s="17" t="str">
        <f>VLOOKUP(A611,[2]Contratos!A:O,15,0)</f>
        <v>EM EXECUÇÃO</v>
      </c>
    </row>
    <row r="612" spans="1:12" ht="30" x14ac:dyDescent="0.25">
      <c r="A612" s="24">
        <v>11090</v>
      </c>
      <c r="B612" s="12" t="str">
        <f>VLOOKUP(A612,[2]Contratos!A:B,2,0)</f>
        <v>50900.001347/2025-61</v>
      </c>
      <c r="C612" s="13" t="str">
        <f>VLOOKUP(A612,[2]Contratos!A:C,3,0)</f>
        <v>Contratação de empresa para serviços de Reparo da coberta do Armazém C5 do Porto de Fortaleza</v>
      </c>
      <c r="D612" s="13" t="str">
        <f>VLOOKUP(A612,[2]Contratos!A:E,5,0)</f>
        <v>OK Empreendimentos Construções e Serviços Ltda.</v>
      </c>
      <c r="E612" s="14" t="str">
        <f>VLOOKUP(A612,[2]Contratos!A:F,6,0)</f>
        <v>08.642.026/0001-45</v>
      </c>
      <c r="F612" s="15" t="str">
        <f>VLOOKUP(A612,[2]Contratos!A:G,7,0)</f>
        <v>009/2026</v>
      </c>
      <c r="G612" s="15">
        <f>VLOOKUP(A612,[2]Contratos!A:H,8,0)</f>
        <v>0</v>
      </c>
      <c r="H612" s="16">
        <f>VLOOKUP(A612,[2]Contratos!A:K,11,0)</f>
        <v>46062</v>
      </c>
      <c r="I612" s="17" t="str">
        <f>VLOOKUP(A612,[2]Contratos!A:L,12,0)</f>
        <v>Art. 29, inciso I, da Lei nº 13.303/2016</v>
      </c>
      <c r="J612" s="16">
        <f>VLOOKUP(A612,[2]Contratos!A:M,13,0)</f>
        <v>46184</v>
      </c>
      <c r="K612" s="17">
        <f>VLOOKUP(A612,[2]Contratos!A:N,14,0)</f>
        <v>85425.98</v>
      </c>
      <c r="L612" s="17" t="str">
        <f>VLOOKUP(A612,[2]Contratos!A:O,15,0)</f>
        <v>EM EXECUÇÃO</v>
      </c>
    </row>
    <row r="613" spans="1:12" ht="35.25" customHeight="1" x14ac:dyDescent="0.25">
      <c r="A613" s="24">
        <v>11110</v>
      </c>
      <c r="B613" s="12" t="str">
        <f>VLOOKUP(A613,[2]Contratos!A:B,2,0)</f>
        <v>50900.001608/2024-61</v>
      </c>
      <c r="C613" s="13" t="str">
        <f>VLOOKUP(A613,[2]Contratos!A:C,3,0)</f>
        <v>Aquisição de equipamentos de proteção individual e coletiva, para uso dos empregados da Companhia Docas do Ceará (Itens 16)</v>
      </c>
      <c r="D613" s="13" t="str">
        <f>VLOOKUP(A613,[2]Contratos!A:E,5,0)</f>
        <v>58.497.030 Natanael Gomes Izidro</v>
      </c>
      <c r="E613" s="14" t="str">
        <f>VLOOKUP(A613,[2]Contratos!A:F,6,0)</f>
        <v>58.497.030/0001-35</v>
      </c>
      <c r="F613" s="15" t="str">
        <f>VLOOKUP(A613,[2]Contratos!A:G,7,0)</f>
        <v>010/2026</v>
      </c>
      <c r="G613" s="15">
        <f>VLOOKUP(A613,[2]Contratos!A:H,8,0)</f>
        <v>0</v>
      </c>
      <c r="H613" s="16">
        <f>VLOOKUP(A613,[2]Contratos!A:K,11,0)</f>
        <v>46072</v>
      </c>
      <c r="I613" s="17" t="str">
        <f>VLOOKUP(A613,[2]Contratos!A:L,12,0)</f>
        <v>Lei nº 13.303/2016</v>
      </c>
      <c r="J613" s="16">
        <f>VLOOKUP(A613,[2]Contratos!A:M,13,0)</f>
        <v>46511</v>
      </c>
      <c r="K613" s="17">
        <f>VLOOKUP(A613,[2]Contratos!A:N,14,0)</f>
        <v>5640</v>
      </c>
      <c r="L613" s="17" t="str">
        <f>VLOOKUP(A613,[2]Contratos!A:O,15,0)</f>
        <v>EM EXECUÇÃO</v>
      </c>
    </row>
    <row r="614" spans="1:12" ht="36.75" customHeight="1" x14ac:dyDescent="0.25">
      <c r="A614" s="24">
        <v>11113</v>
      </c>
      <c r="B614" s="12" t="str">
        <f>VLOOKUP(A614,[2]Contratos!A:B,2,0)</f>
        <v>50900.001608/2024-61</v>
      </c>
      <c r="C614" s="13" t="str">
        <f>VLOOKUP(A614,[2]Contratos!A:C,3,0)</f>
        <v>Aquisição de equipamentos de proteção individual e coletiva, para uso dos empregados da Companhia Docas do Ceará (Item 8)</v>
      </c>
      <c r="D614" s="13" t="str">
        <f>VLOOKUP(A614,[2]Contratos!A:E,5,0)</f>
        <v>F M B COMERCIAL LTDA</v>
      </c>
      <c r="E614" s="14" t="str">
        <f>VLOOKUP(A614,[2]Contratos!A:F,6,0)</f>
        <v>58.502.413/0001-54</v>
      </c>
      <c r="F614" s="15" t="str">
        <f>VLOOKUP(A614,[2]Contratos!A:G,7,0)</f>
        <v>013/2026</v>
      </c>
      <c r="G614" s="15">
        <f>VLOOKUP(A614,[2]Contratos!A:H,8,0)</f>
        <v>0</v>
      </c>
      <c r="H614" s="16">
        <f>VLOOKUP(A614,[2]Contratos!A:K,11,0)</f>
        <v>46083</v>
      </c>
      <c r="I614" s="17" t="str">
        <f>VLOOKUP(A614,[2]Contratos!A:L,12,0)</f>
        <v>Lei nº 13.303/2016</v>
      </c>
      <c r="J614" s="16">
        <f>VLOOKUP(A614,[2]Contratos!A:M,13,0)</f>
        <v>46476</v>
      </c>
      <c r="K614" s="17">
        <f>VLOOKUP(A614,[2]Contratos!A:N,14,0)</f>
        <v>5640</v>
      </c>
      <c r="L614" s="17" t="str">
        <f>VLOOKUP(A614,[2]Contratos!A:O,15,0)</f>
        <v>EM EXECUÇÃO</v>
      </c>
    </row>
    <row r="615" spans="1:12" ht="51" customHeight="1" x14ac:dyDescent="0.25">
      <c r="A615" s="24">
        <v>11114</v>
      </c>
      <c r="B615" s="12" t="str">
        <f>VLOOKUP(A615,[2]Contratos!A:B,2,0)</f>
        <v>50900.001608/2024-61</v>
      </c>
      <c r="C615" s="13" t="str">
        <f>VLOOKUP(A615,[2]Contratos!A:C,3,0)</f>
        <v>Aquisição de equipamentos de proteção individual e coletiva, para uso dos empregados da Companhia Docas do Ceará (Item 10)</v>
      </c>
      <c r="D615" s="13" t="str">
        <f>VLOOKUP(A615,[2]Contratos!A:E,5,0)</f>
        <v>55.593.835 Natália de Fátima Siqueira Melo- ME</v>
      </c>
      <c r="E615" s="14" t="str">
        <f>VLOOKUP(A615,[2]Contratos!A:F,6,0)</f>
        <v>55.593.835/0001-94</v>
      </c>
      <c r="F615" s="15" t="str">
        <f>VLOOKUP(A615,[2]Contratos!A:G,7,0)</f>
        <v>014/2026</v>
      </c>
      <c r="G615" s="15">
        <f>VLOOKUP(A615,[2]Contratos!A:H,8,0)</f>
        <v>0</v>
      </c>
      <c r="H615" s="16">
        <f>VLOOKUP(A615,[2]Contratos!A:K,11,0)</f>
        <v>46072</v>
      </c>
      <c r="I615" s="17" t="str">
        <f>VLOOKUP(A615,[2]Contratos!A:L,12,0)</f>
        <v>Lei nº 13.303/2016 Pregão Eletrônico Nº 90018/2025</v>
      </c>
      <c r="J615" s="16">
        <f>VLOOKUP(A615,[2]Contratos!A:M,13,0)</f>
        <v>46470</v>
      </c>
      <c r="K615" s="17">
        <f>VLOOKUP(A615,[2]Contratos!A:N,14,0)</f>
        <v>2115.9</v>
      </c>
      <c r="L615" s="17" t="str">
        <f>VLOOKUP(A615,[2]Contratos!A:O,15,0)</f>
        <v>EM EXECUÇÃO</v>
      </c>
    </row>
    <row r="616" spans="1:12" ht="48.75" customHeight="1" x14ac:dyDescent="0.25">
      <c r="A616" s="24">
        <v>11116</v>
      </c>
      <c r="B616" s="12" t="str">
        <f>VLOOKUP(A616,[2]Contratos!A:B,2,0)</f>
        <v>50900.001608/2024-61</v>
      </c>
      <c r="C616" s="13" t="str">
        <f>VLOOKUP(A616,[2]Contratos!A:C,3,0)</f>
        <v>Aquisição de equipamentos de proteção individual e coletiva, para uso dos empregados da Companhia Docas do Ceará (Itens 2, 3, 4, 5 e 7)</v>
      </c>
      <c r="D616" s="13" t="str">
        <f>VLOOKUP(A616,[2]Contratos!A:E,5,0)</f>
        <v>L &amp; E Material de Construção LTDA.</v>
      </c>
      <c r="E616" s="14" t="str">
        <f>VLOOKUP(A616,[2]Contratos!A:F,6,0)</f>
        <v>23.523.530/0003-81</v>
      </c>
      <c r="F616" s="15" t="str">
        <f>VLOOKUP(A616,[2]Contratos!A:G,7,0)</f>
        <v>016/2026</v>
      </c>
      <c r="G616" s="15">
        <f>VLOOKUP(A616,[2]Contratos!A:H,8,0)</f>
        <v>0</v>
      </c>
      <c r="H616" s="16">
        <f>VLOOKUP(A616,[2]Contratos!A:K,11,0)</f>
        <v>46105</v>
      </c>
      <c r="I616" s="17" t="str">
        <f>VLOOKUP(A616,[2]Contratos!A:L,12,0)</f>
        <v>Lei nº 13.303/2016 Pregão Eletrônico Nº 90018/2025</v>
      </c>
      <c r="J616" s="16">
        <f>VLOOKUP(A616,[2]Contratos!A:M,13,0)</f>
        <v>46483</v>
      </c>
      <c r="K616" s="17">
        <f>VLOOKUP(A616,[2]Contratos!A:N,14,0)</f>
        <v>8356.2000000000007</v>
      </c>
      <c r="L616" s="17" t="str">
        <f>VLOOKUP(A616,[2]Contratos!A:O,15,0)</f>
        <v>EM EXECUÇÃO</v>
      </c>
    </row>
    <row r="617" spans="1:12" ht="45" customHeight="1" x14ac:dyDescent="0.25">
      <c r="A617" s="24">
        <v>11117</v>
      </c>
      <c r="B617" s="12" t="str">
        <f>VLOOKUP(A617,[2]Contratos!A:B,2,0)</f>
        <v>50900.000775/2025-76</v>
      </c>
      <c r="C617" s="13" t="str">
        <f>VLOOKUP(A617,[2]Contratos!A:C,3,0)</f>
        <v>Contratação de empresa especializada na prestação de serviços laboratoriais para análise físico-química e bacteriológica, atestando a qualidade da água utilizada pela Companhia Docas do Ceará</v>
      </c>
      <c r="D617" s="13" t="str">
        <f>VLOOKUP(A617,[2]Contratos!A:E,5,0)</f>
        <v>TSA Laboratórios Ltda</v>
      </c>
      <c r="E617" s="14" t="str">
        <f>VLOOKUP(A617,[2]Contratos!A:F,6,0)</f>
        <v>18.962.841/0001-45</v>
      </c>
      <c r="F617" s="15" t="str">
        <f>VLOOKUP(A617,[2]Contratos!A:G,7,0)</f>
        <v>017/2026</v>
      </c>
      <c r="G617" s="15">
        <f>VLOOKUP(A617,[2]Contratos!A:H,8,0)</f>
        <v>0</v>
      </c>
      <c r="H617" s="16">
        <f>VLOOKUP(A617,[2]Contratos!A:K,11,0)</f>
        <v>46092</v>
      </c>
      <c r="I617" s="17" t="str">
        <f>VLOOKUP(A617,[2]Contratos!A:L,12,0)</f>
        <v>Lei nº 13.303/2016 Pregão Eletrônico Nº 90024/2025</v>
      </c>
      <c r="J617" s="16">
        <f>VLOOKUP(A617,[2]Contratos!A:M,13,0)</f>
        <v>46504</v>
      </c>
      <c r="K617" s="17">
        <f>VLOOKUP(A617,[2]Contratos!A:N,14,0)</f>
        <v>33000</v>
      </c>
      <c r="L617" s="17" t="str">
        <f>VLOOKUP(A617,[2]Contratos!A:O,15,0)</f>
        <v>EM EXECUÇÃO</v>
      </c>
    </row>
    <row r="618" spans="1:12" ht="36.75" customHeight="1" x14ac:dyDescent="0.25">
      <c r="A618" s="24">
        <v>11118</v>
      </c>
      <c r="B618" s="12" t="str">
        <f>VLOOKUP(A618,[2]Contratos!A:B,2,0)</f>
        <v>50900.001420/2025-02</v>
      </c>
      <c r="C618" s="13" t="str">
        <f>VLOOKUP(A618,[2]Contratos!A:C,3,0)</f>
        <v>contratação de empresa para prestação de serviço de certificação digital para atender as necessidades da CDC</v>
      </c>
      <c r="D618" s="13" t="str">
        <f>VLOOKUP(A618,[2]Contratos!A:E,5,0)</f>
        <v>AR RP CERTIFICACAO DIGITAL LTDA</v>
      </c>
      <c r="E618" s="14" t="str">
        <f>VLOOKUP(A618,[2]Contratos!A:F,6,0)</f>
        <v>21.308.480/0001-22</v>
      </c>
      <c r="F618" s="15" t="str">
        <f>VLOOKUP(A618,[2]Contratos!A:G,7,0)</f>
        <v>018/2026</v>
      </c>
      <c r="G618" s="15">
        <f>VLOOKUP(A618,[2]Contratos!A:H,8,0)</f>
        <v>0</v>
      </c>
      <c r="H618" s="16">
        <f>VLOOKUP(A618,[2]Contratos!A:K,11,0)</f>
        <v>46097</v>
      </c>
      <c r="I618" s="17" t="str">
        <f>VLOOKUP(A618,[2]Contratos!A:L,12,0)</f>
        <v>Dispensa de licitação - Valor</v>
      </c>
      <c r="J618" s="16">
        <f>VLOOKUP(A618,[2]Contratos!A:M,13,0)</f>
        <v>46477</v>
      </c>
      <c r="K618" s="17">
        <f>VLOOKUP(A618,[2]Contratos!A:N,14,0)</f>
        <v>2040</v>
      </c>
      <c r="L618" s="17" t="str">
        <f>VLOOKUP(A618,[2]Contratos!A:O,15,0)</f>
        <v>EM EXECUÇÃO</v>
      </c>
    </row>
    <row r="619" spans="1:12" ht="57" customHeight="1" x14ac:dyDescent="0.25">
      <c r="A619" s="24">
        <v>11119</v>
      </c>
      <c r="B619" s="12" t="str">
        <f>VLOOKUP(A619,[2]Contratos!A:B,2,0)</f>
        <v>50900.001411/2024-22</v>
      </c>
      <c r="C619" s="13" t="str">
        <f>VLOOKUP(A619,[2]Contratos!A:C,3,0)</f>
        <v>contratação de empresa especializada na elaboração de Projeto complementar para infraestrutura do sistema de combate a incêndio, detecção e alarme e Sistema de Proteção Contra Descargas Elétricas - SPDA do Porto de Fortaleza, com aprovação do Corpo de Bombeiros do Ceará, para a Companhia Docas do Ceará</v>
      </c>
      <c r="D619" s="13" t="str">
        <f>VLOOKUP(A619,[2]Contratos!A:E,5,0)</f>
        <v>PLUG Engenharia e Consultoria em Projetos Ltda</v>
      </c>
      <c r="E619" s="14" t="str">
        <f>VLOOKUP(A619,[2]Contratos!A:F,6,0)</f>
        <v>31.796.051/0001-03</v>
      </c>
      <c r="F619" s="15" t="str">
        <f>VLOOKUP(A619,[2]Contratos!A:G,7,0)</f>
        <v>019/2026</v>
      </c>
      <c r="G619" s="15">
        <f>VLOOKUP(A619,[2]Contratos!A:H,8,0)</f>
        <v>0</v>
      </c>
      <c r="H619" s="16">
        <f>VLOOKUP(A619,[2]Contratos!A:K,11,0)</f>
        <v>46105</v>
      </c>
      <c r="I619" s="17" t="str">
        <f>VLOOKUP(A619,[2]Contratos!A:L,12,0)</f>
        <v>Lei nº 13.303/2016 Pregão Eletrônico Nº 90022/2025</v>
      </c>
      <c r="J619" s="16">
        <f>VLOOKUP(A619,[2]Contratos!A:M,13,0)</f>
        <v>46258</v>
      </c>
      <c r="K619" s="17">
        <f>VLOOKUP(A619,[2]Contratos!A:N,14,0)</f>
        <v>180000</v>
      </c>
      <c r="L619" s="17" t="str">
        <f>VLOOKUP(A619,[2]Contratos!A:O,15,0)</f>
        <v>EM EXECUÇÃO</v>
      </c>
    </row>
    <row r="620" spans="1:12" ht="51.75" customHeight="1" x14ac:dyDescent="0.25">
      <c r="A620" s="24">
        <v>11220</v>
      </c>
      <c r="B620" s="12" t="str">
        <f>VLOOKUP(A620,[2]Contratos!A:B,2,0)</f>
        <v>50900.000972/2025-95</v>
      </c>
      <c r="C620" s="13" t="str">
        <f>VLOOKUP(A620,[2]Contratos!A:C,3,0)</f>
        <v>Contratação de empresa para fornecimento e instalação de 02 (duas) portas seccionadas de doca para a câmara frigorífica da Companhia Docas do Ceará.</v>
      </c>
      <c r="D620" s="13" t="str">
        <f>VLOOKUP(A620,[2]Contratos!A:E,5,0)</f>
        <v>ARL Soluções Ltda</v>
      </c>
      <c r="E620" s="14" t="str">
        <f>VLOOKUP(A620,[2]Contratos!A:F,6,0)</f>
        <v>43.170.261/0001-62</v>
      </c>
      <c r="F620" s="15" t="str">
        <f>VLOOKUP(A620,[2]Contratos!A:G,7,0)</f>
        <v>020/2026</v>
      </c>
      <c r="G620" s="15">
        <f>VLOOKUP(A620,[2]Contratos!A:H,8,0)</f>
        <v>0</v>
      </c>
      <c r="H620" s="16">
        <f>VLOOKUP(A620,[2]Contratos!A:K,11,0)</f>
        <v>46134</v>
      </c>
      <c r="I620" s="17" t="str">
        <f>VLOOKUP(A620,[2]Contratos!A:L,12,0)</f>
        <v>Art. 29, inciso I, da Lei nº 13.303/2016</v>
      </c>
      <c r="J620" s="16">
        <f>VLOOKUP(A620,[2]Contratos!A:M,13,0)</f>
        <v>46307</v>
      </c>
      <c r="K620" s="17">
        <f>VLOOKUP(A620,[2]Contratos!A:N,14,0)</f>
        <v>34000</v>
      </c>
      <c r="L620" s="17" t="str">
        <f>VLOOKUP(A620,[2]Contratos!A:O,15,0)</f>
        <v>EM EXECUÇÃO</v>
      </c>
    </row>
    <row r="621" spans="1:12" ht="86.25" customHeight="1" x14ac:dyDescent="0.25">
      <c r="A621" s="24">
        <v>11221</v>
      </c>
      <c r="B621" s="12" t="str">
        <f>VLOOKUP(A621,[2]Contratos!A:B,2,0)</f>
        <v>50900.000104/2026-96</v>
      </c>
      <c r="C621" s="13" t="str">
        <f>VLOOKUP(A621,[2]Contratos!A:C,3,0)</f>
        <v>Prestação do serviço de construção de uma Guarita Portuária na via de acesso ao Terminal de Marítimo do Porto de Fortaleza</v>
      </c>
      <c r="D621" s="13" t="str">
        <f>VLOOKUP(A621,[2]Contratos!A:E,5,0)</f>
        <v>Vivace Construções e Empreendimentos Ltda</v>
      </c>
      <c r="E621" s="14" t="str">
        <f>VLOOKUP(A621,[2]Contratos!A:F,6,0)</f>
        <v>18.403.031/0001-59</v>
      </c>
      <c r="F621" s="15" t="str">
        <f>VLOOKUP(A621,[2]Contratos!A:G,7,0)</f>
        <v>021/2026</v>
      </c>
      <c r="G621" s="15">
        <f>VLOOKUP(A621,[2]Contratos!A:H,8,0)</f>
        <v>0</v>
      </c>
      <c r="H621" s="16">
        <f>VLOOKUP(A621,[2]Contratos!A:K,11,0)</f>
        <v>46135</v>
      </c>
      <c r="I621" s="17" t="str">
        <f>VLOOKUP(A621,[2]Contratos!A:L,12,0)</f>
        <v>Art. 29, inciso I, da Lei nº 13.303/2016</v>
      </c>
      <c r="J621" s="16">
        <f>VLOOKUP(A621,[2]Contratos!A:M,13,0)</f>
        <v>46260</v>
      </c>
      <c r="K621" s="17">
        <f>VLOOKUP(A621,[2]Contratos!A:N,14,0)</f>
        <v>78851.899999999994</v>
      </c>
      <c r="L621" s="17" t="str">
        <f>VLOOKUP(A621,[2]Contratos!A:O,15,0)</f>
        <v>EM EXECUÇÃO</v>
      </c>
    </row>
    <row r="622" spans="1:12" ht="54.75" customHeight="1" x14ac:dyDescent="0.25">
      <c r="A622" s="24">
        <v>11222</v>
      </c>
      <c r="B622" s="12" t="str">
        <f>VLOOKUP(A622,[2]Contratos!A:B,2,0)</f>
        <v>50900.000901/2024-10</v>
      </c>
      <c r="C622" s="13" t="str">
        <f>VLOOKUP(A622,[2]Contratos!A:C,3,0)</f>
        <v>Sistema Eletrônico de Licitações.</v>
      </c>
      <c r="D622" s="13" t="str">
        <f>VLOOKUP(A622,[2]Contratos!A:E,5,0)</f>
        <v>Banco do Brasil S.A.</v>
      </c>
      <c r="E622" s="14" t="str">
        <f>VLOOKUP(A622,[2]Contratos!A:F,6,0)</f>
        <v>00.000.000/0001-91</v>
      </c>
      <c r="F622" s="15" t="str">
        <f>VLOOKUP(A622,[2]Contratos!A:G,7,0)</f>
        <v>022/2026</v>
      </c>
      <c r="G622" s="15">
        <f>VLOOKUP(A622,[2]Contratos!A:H,8,0)</f>
        <v>0</v>
      </c>
      <c r="H622" s="16">
        <f>VLOOKUP(A622,[2]Contratos!A:K,11,0)</f>
        <v>46129</v>
      </c>
      <c r="I622" s="17" t="str">
        <f>VLOOKUP(A622,[2]Contratos!A:L,12,0)</f>
        <v>Art. 29, inciso II, da Lei nº 13.303/2016</v>
      </c>
      <c r="J622" s="16">
        <f>VLOOKUP(A622,[2]Contratos!A:M,13,0)</f>
        <v>47955</v>
      </c>
      <c r="K622" s="17">
        <f>VLOOKUP(A622,[2]Contratos!A:N,14,0)</f>
        <v>25000</v>
      </c>
      <c r="L622" s="17" t="str">
        <f>VLOOKUP(A622,[2]Contratos!A:O,15,0)</f>
        <v>EM EXECUÇÃO</v>
      </c>
    </row>
    <row r="623" spans="1:12" ht="36.75" customHeight="1" x14ac:dyDescent="0.25">
      <c r="A623" s="24">
        <v>11223</v>
      </c>
      <c r="B623" s="12" t="str">
        <f>VLOOKUP(A623,[2]Contratos!A:B,2,0)</f>
        <v>50900.000292/2026-52</v>
      </c>
      <c r="C623" s="13" t="str">
        <f>VLOOKUP(A623,[2]Contratos!A:C,3,0)</f>
        <v>Contratação do Serviço de Medicina Ocupacional (ASO e PCMSO) para atendimento aos empregados da CDC.</v>
      </c>
      <c r="D623" s="13" t="str">
        <f>VLOOKUP(A623,[2]Contratos!A:E,5,0)</f>
        <v>V Saúde Ocupacional Ltda</v>
      </c>
      <c r="E623" s="14" t="str">
        <f>VLOOKUP(A623,[2]Contratos!A:F,6,0)</f>
        <v>01.608.829/0001-34</v>
      </c>
      <c r="F623" s="15" t="str">
        <f>VLOOKUP(A623,[2]Contratos!A:G,7,0)</f>
        <v>023/2026</v>
      </c>
      <c r="G623" s="15">
        <f>VLOOKUP(A623,[2]Contratos!A:H,8,0)</f>
        <v>0</v>
      </c>
      <c r="H623" s="16">
        <f>VLOOKUP(A623,[2]Contratos!A:K,11,0)</f>
        <v>46127</v>
      </c>
      <c r="I623" s="17" t="str">
        <f>VLOOKUP(A623,[2]Contratos!A:L,12,0)</f>
        <v>Art. 29, inciso I, da Lei nº 13.303/2016</v>
      </c>
      <c r="J623" s="16">
        <f>VLOOKUP(A623,[2]Contratos!A:M,13,0)</f>
        <v>46312</v>
      </c>
      <c r="K623" s="17">
        <f>VLOOKUP(A623,[2]Contratos!A:N,14,0)</f>
        <v>3600</v>
      </c>
      <c r="L623" s="17" t="str">
        <f>VLOOKUP(A623,[2]Contratos!A:O,15,0)</f>
        <v>EM EXECUÇÃO</v>
      </c>
    </row>
    <row r="624" spans="1:12" ht="56.25" customHeight="1" x14ac:dyDescent="0.25">
      <c r="A624" s="24">
        <v>11224</v>
      </c>
      <c r="B624" s="12" t="str">
        <f>VLOOKUP(A624,[2]Contratos!A:B,2,0)</f>
        <v>50900.001439/2024-60</v>
      </c>
      <c r="C624" s="13" t="str">
        <f>VLOOKUP(A624,[2]Contratos!A:C,3,0)</f>
        <v>Fornecimento e a instalação de 01 (um) sistema de iluminação, com projetores de LED, incluindo o sistema de automação, para atender a Companhia Docas do Ceará.</v>
      </c>
      <c r="D624" s="13" t="str">
        <f>VLOOKUP(A624,[2]Contratos!A:E,5,0)</f>
        <v>Consórcio Integrado CDC, constituído pelas empresas Fip Engenharia Elétrica Ltda e A.R.Z. Industria de Luminarias e Energias Renovaveis Ltda</v>
      </c>
      <c r="E624" s="14" t="str">
        <f>VLOOKUP(A624,[2]Contratos!A:F,6,0)</f>
        <v>26.736.376/0001-52</v>
      </c>
      <c r="F624" s="15" t="str">
        <f>VLOOKUP(A624,[2]Contratos!A:G,7,0)</f>
        <v>024/2026</v>
      </c>
      <c r="G624" s="15">
        <f>VLOOKUP(A624,[2]Contratos!A:H,8,0)</f>
        <v>0</v>
      </c>
      <c r="H624" s="16">
        <f>VLOOKUP(A624,[2]Contratos!A:K,11,0)</f>
        <v>46129</v>
      </c>
      <c r="I624" s="17" t="str">
        <f>VLOOKUP(A624,[2]Contratos!A:L,12,0)</f>
        <v>Lei nº 13.303/2016 Pregão Eletrônico Nº 90023/2025</v>
      </c>
      <c r="J624" s="16">
        <f>VLOOKUP(A624,[2]Contratos!A:M,13,0)</f>
        <v>46382</v>
      </c>
      <c r="K624" s="17">
        <f>VLOOKUP(A624,[2]Contratos!A:N,14,0)</f>
        <v>7075000</v>
      </c>
      <c r="L624" s="17" t="str">
        <f>VLOOKUP(A624,[2]Contratos!A:O,15,0)</f>
        <v>EM EXECUÇÃO</v>
      </c>
    </row>
    <row r="625" spans="1:12" ht="36.75" customHeight="1" x14ac:dyDescent="0.25">
      <c r="A625" s="24">
        <v>11223</v>
      </c>
      <c r="B625" s="12" t="str">
        <f>VLOOKUP(A625,[1]Contratos!A:B,2,0)</f>
        <v>50900.000292/2026-52</v>
      </c>
      <c r="C625" s="13" t="str">
        <f>VLOOKUP(A625,[1]Contratos!A:C,3,0)</f>
        <v>Contratação do Serviço de Medicina Ocupacional (ASO e PCMSO) para atendimento aos empregados da CDC.</v>
      </c>
      <c r="D625" s="13" t="str">
        <f>VLOOKUP(A625,[1]Contratos!A:E,5,0)</f>
        <v>V Saúde Ocupacional Ltda</v>
      </c>
      <c r="E625" s="14" t="str">
        <f>VLOOKUP(A625,[1]Contratos!A:F,6,0)</f>
        <v>01.608.829/0001-34</v>
      </c>
      <c r="F625" s="15" t="str">
        <f>VLOOKUP(A625,[1]Contratos!A:G,7,0)</f>
        <v>023/2026</v>
      </c>
      <c r="G625" s="15">
        <f>VLOOKUP(A625,[1]Contratos!A:H,8,0)</f>
        <v>0</v>
      </c>
      <c r="H625" s="16">
        <f>VLOOKUP(A625,[1]Contratos!A:K,11,0)</f>
        <v>46127</v>
      </c>
      <c r="I625" s="17" t="str">
        <f>VLOOKUP(A625,[1]Contratos!A:L,12,0)</f>
        <v>Art. 29, inciso I, da Lei nº 13.303/2016</v>
      </c>
      <c r="J625" s="16">
        <f>VLOOKUP(A625,[1]Contratos!A:M,13,0)</f>
        <v>46312</v>
      </c>
      <c r="K625" s="17">
        <f>VLOOKUP(A625,[1]Contratos!A:N,14,0)</f>
        <v>3600</v>
      </c>
      <c r="L625" s="17" t="str">
        <f>VLOOKUP(A625,[1]Contratos!A:O,15,0)</f>
        <v>EM EXECUÇÃO</v>
      </c>
    </row>
    <row r="626" spans="1:12" ht="66.75" customHeight="1" x14ac:dyDescent="0.25">
      <c r="A626" s="24">
        <v>11224</v>
      </c>
      <c r="B626" s="12" t="str">
        <f>VLOOKUP(A626,[1]Contratos!A:B,2,0)</f>
        <v>50900.001439/2024-60</v>
      </c>
      <c r="C626" s="13" t="str">
        <f>VLOOKUP(A626,[1]Contratos!A:C,3,0)</f>
        <v>Fornecimento e a instalação de 01 (um) sistema de iluminação, com projetores de LED, incluindo o sistema de automação, para atender a Companhia Docas do Ceará.</v>
      </c>
      <c r="D626" s="13" t="str">
        <f>VLOOKUP(A626,[1]Contratos!A:E,5,0)</f>
        <v>Consórcio Integrado CDC, constituído pelas empresas Fip Engenharia Elétrica Ltda e A.R.Z. Industria de Luminarias e Energias Renovaveis Ltda</v>
      </c>
      <c r="E626" s="14" t="str">
        <f>VLOOKUP(A626,[1]Contratos!A:F,6,0)</f>
        <v>26.736.376/0001-52</v>
      </c>
      <c r="F626" s="15" t="str">
        <f>VLOOKUP(A626,[1]Contratos!A:G,7,0)</f>
        <v>024/2026</v>
      </c>
      <c r="G626" s="15">
        <f>VLOOKUP(A626,[1]Contratos!A:H,8,0)</f>
        <v>0</v>
      </c>
      <c r="H626" s="16">
        <f>VLOOKUP(A626,[1]Contratos!A:K,11,0)</f>
        <v>46129</v>
      </c>
      <c r="I626" s="17" t="str">
        <f>VLOOKUP(A626,[1]Contratos!A:L,12,0)</f>
        <v>Lei nº 13.303/2016 Pregão Eletrônico Nº 90023/2025</v>
      </c>
      <c r="J626" s="16">
        <f>VLOOKUP(A626,[1]Contratos!A:M,13,0)</f>
        <v>46382</v>
      </c>
      <c r="K626" s="17">
        <f>VLOOKUP(A626,[1]Contratos!A:N,14,0)</f>
        <v>7075000</v>
      </c>
      <c r="L626" s="17" t="str">
        <f>VLOOKUP(A626,[1]Contratos!A:O,15,0)</f>
        <v>EM EXECUÇÃO</v>
      </c>
    </row>
    <row r="627" spans="1:12" ht="36.75" customHeight="1" x14ac:dyDescent="0.25">
      <c r="A627" s="24"/>
      <c r="B627" s="12"/>
      <c r="C627" s="13"/>
      <c r="D627" s="13"/>
      <c r="E627" s="14"/>
      <c r="F627" s="15"/>
      <c r="G627" s="15"/>
      <c r="H627" s="16"/>
      <c r="I627" s="17"/>
      <c r="J627" s="16"/>
      <c r="K627" s="17"/>
      <c r="L627" s="17"/>
    </row>
    <row r="628" spans="1:12" ht="36.75" customHeight="1" x14ac:dyDescent="0.25">
      <c r="A628" s="24"/>
      <c r="B628" s="12"/>
      <c r="C628" s="13"/>
      <c r="D628" s="13"/>
      <c r="E628" s="14"/>
      <c r="F628" s="15"/>
      <c r="G628" s="15"/>
      <c r="H628" s="16"/>
      <c r="I628" s="17"/>
      <c r="J628" s="16"/>
      <c r="K628" s="17"/>
      <c r="L628" s="17"/>
    </row>
    <row r="629" spans="1:12" ht="36.75" customHeight="1" x14ac:dyDescent="0.25">
      <c r="A629" s="24"/>
      <c r="B629" s="12"/>
      <c r="C629" s="13"/>
      <c r="D629" s="13"/>
      <c r="E629" s="14"/>
      <c r="F629" s="15"/>
      <c r="G629" s="15"/>
      <c r="H629" s="16"/>
      <c r="I629" s="17"/>
      <c r="J629" s="16"/>
      <c r="K629" s="17"/>
      <c r="L629" s="17"/>
    </row>
  </sheetData>
  <pageMargins left="0.25" right="0.25" top="0.75" bottom="0.75" header="0.3" footer="0.3"/>
  <pageSetup paperSize="9" scale="3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Janiele Barros</dc:creator>
  <cp:lastModifiedBy>Janiele Barros</cp:lastModifiedBy>
  <cp:lastPrinted>2026-03-27T14:38:23Z</cp:lastPrinted>
  <dcterms:created xsi:type="dcterms:W3CDTF">2026-03-27T14:14:12Z</dcterms:created>
  <dcterms:modified xsi:type="dcterms:W3CDTF">2026-05-13T14:27:32Z</dcterms:modified>
</cp:coreProperties>
</file>