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dcsrv009\CODPLA\LAI\Orçamento\Orçamento de investimento\2025\OI NOV 2025\"/>
    </mc:Choice>
  </mc:AlternateContent>
  <bookViews>
    <workbookView xWindow="0" yWindow="0" windowWidth="20490" windowHeight="7650"/>
  </bookViews>
  <sheets>
    <sheet name="NOVEMBRO" sheetId="1" r:id="rId1"/>
  </sheets>
  <definedNames>
    <definedName name="_xlnm.Print_Area" localSheetId="0">NOVEMBRO!$B$1:$U$18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" i="1" l="1"/>
  <c r="T17" i="1"/>
  <c r="T15" i="1"/>
  <c r="T16" i="1"/>
  <c r="T14" i="1"/>
  <c r="T13" i="1"/>
  <c r="T6" i="1"/>
  <c r="T7" i="1"/>
  <c r="T8" i="1"/>
  <c r="T9" i="1"/>
  <c r="T10" i="1"/>
  <c r="T11" i="1"/>
  <c r="T12" i="1"/>
  <c r="T5" i="1"/>
  <c r="T4" i="1"/>
  <c r="S14" i="1"/>
  <c r="S13" i="1"/>
  <c r="S6" i="1"/>
  <c r="S7" i="1"/>
  <c r="S8" i="1"/>
  <c r="S9" i="1"/>
  <c r="S10" i="1"/>
  <c r="S11" i="1"/>
  <c r="S12" i="1"/>
  <c r="S5" i="1"/>
  <c r="S4" i="1"/>
  <c r="R13" i="1"/>
  <c r="M4" i="1"/>
  <c r="N4" i="1"/>
  <c r="O4" i="1"/>
  <c r="P4" i="1"/>
  <c r="Q4" i="1"/>
  <c r="R4" i="1"/>
  <c r="M17" i="1" l="1"/>
  <c r="N17" i="1"/>
  <c r="O17" i="1"/>
  <c r="P17" i="1"/>
  <c r="Q17" i="1"/>
  <c r="M13" i="1"/>
  <c r="N13" i="1"/>
  <c r="O13" i="1"/>
  <c r="P13" i="1"/>
  <c r="Q13" i="1"/>
  <c r="R17" i="1"/>
  <c r="S17" i="1" s="1"/>
  <c r="S15" i="1" l="1"/>
  <c r="S16" i="1"/>
  <c r="L13" i="1" l="1"/>
  <c r="L4" i="1"/>
  <c r="L17" i="1" l="1"/>
  <c r="K4" i="1"/>
  <c r="K13" i="1"/>
  <c r="K17" i="1" l="1"/>
  <c r="J13" i="1"/>
  <c r="J4" i="1"/>
  <c r="J17" i="1" s="1"/>
  <c r="I13" i="1" l="1"/>
  <c r="I4" i="1"/>
  <c r="I17" i="1" l="1"/>
  <c r="H13" i="1"/>
  <c r="H4" i="1"/>
  <c r="H17" i="1" l="1"/>
  <c r="G13" i="1"/>
  <c r="G4" i="1"/>
  <c r="D13" i="1"/>
  <c r="F15" i="1"/>
  <c r="F16" i="1"/>
  <c r="F14" i="1"/>
  <c r="E13" i="1"/>
  <c r="F6" i="1"/>
  <c r="F7" i="1"/>
  <c r="F8" i="1"/>
  <c r="F9" i="1"/>
  <c r="F10" i="1"/>
  <c r="F11" i="1"/>
  <c r="F12" i="1"/>
  <c r="F5" i="1"/>
  <c r="E4" i="1"/>
  <c r="D4" i="1"/>
  <c r="U11" i="1" l="1"/>
  <c r="U10" i="1"/>
  <c r="U8" i="1"/>
  <c r="U16" i="1"/>
  <c r="U12" i="1"/>
  <c r="U9" i="1"/>
  <c r="U7" i="1"/>
  <c r="U6" i="1"/>
  <c r="F13" i="1"/>
  <c r="U14" i="1"/>
  <c r="U15" i="1"/>
  <c r="D17" i="1"/>
  <c r="U5" i="1"/>
  <c r="F4" i="1"/>
  <c r="E17" i="1"/>
  <c r="F17" i="1"/>
  <c r="G17" i="1"/>
  <c r="U13" i="1" l="1"/>
  <c r="U17" i="1"/>
</calcChain>
</file>

<file path=xl/sharedStrings.xml><?xml version="1.0" encoding="utf-8"?>
<sst xmlns="http://schemas.openxmlformats.org/spreadsheetml/2006/main" count="51" uniqueCount="41">
  <si>
    <t>Tipo Ação</t>
  </si>
  <si>
    <t>Ação - Título</t>
  </si>
  <si>
    <t>Geração Própria (R$)</t>
  </si>
  <si>
    <t>3005 - Programa Transporte Aquaviário</t>
  </si>
  <si>
    <t>Demais</t>
  </si>
  <si>
    <t>15YD -  Adequação da profundidade do berço de atracação 103 do Porto de Fortaleza (CE)</t>
  </si>
  <si>
    <t>142Z - Adequação de Instalações de Acostagem, de Movimentação e Armazenagem de Cargas, no Porto de Fortaleza (CE)</t>
  </si>
  <si>
    <t>143A - Adequação de Instalações Gerais e de Suprimentos no Porto de Fortaleza (CE)</t>
  </si>
  <si>
    <t>147E - Adequação de Instalações de Proteção à Atracação e Operação de Navios, no Porto de Fortaleza (CE)</t>
  </si>
  <si>
    <t>20HL - Estudos e Projetos para Infraestrutura Portuária</t>
  </si>
  <si>
    <t>Específica</t>
  </si>
  <si>
    <t>14KM - Implantação de Sistema Portuário de Monitoramento de Cargas e da Cadeia Logística</t>
  </si>
  <si>
    <t>14RC - Implantação do Programa de Conformidade do Gerenciamento de Resíduos Sólidos e Efluentes Líquidos nos Portos Marítimos</t>
  </si>
  <si>
    <t>4101 - Manutenção e Adequação de Bens Imóveis</t>
  </si>
  <si>
    <t>4102 - Manutenção e Adequação de Bens Móveis, Veículos, Máquinas e Equipamentos</t>
  </si>
  <si>
    <t>4103 - Manutenção e Adequação de Ativos de Informática, Informação e Teleprocessamento</t>
  </si>
  <si>
    <t>Total de Despesas</t>
  </si>
  <si>
    <t>Programa</t>
  </si>
  <si>
    <t>20HM - Estudos para o Desenvolvimento do Setor Portuário</t>
  </si>
  <si>
    <t>JANEIRO</t>
  </si>
  <si>
    <t>SEA (R$)*</t>
  </si>
  <si>
    <t>*SEA - Saldo de recurso da união de exercicio anterior</t>
  </si>
  <si>
    <t>%
Executado
no mês</t>
  </si>
  <si>
    <t>0035 - Programa de Gestão e Manutenção das 
Empresas Estatais Federais</t>
  </si>
  <si>
    <t>COMPANHIA DOCAS DO CEARÁ
ORÇAMENTO DE INVESTIMENTO
EXECUÇÃO MENSAL - 2025 (R$)</t>
  </si>
  <si>
    <t>Total (R$)</t>
  </si>
  <si>
    <t>Executado 2024 - (R$)</t>
  </si>
  <si>
    <t>%
Executado
2025</t>
  </si>
  <si>
    <t>FEVEREIRO</t>
  </si>
  <si>
    <t>Valor Executado (R$)</t>
  </si>
  <si>
    <t>Total Executado - (R$)</t>
  </si>
  <si>
    <t>MARÇO</t>
  </si>
  <si>
    <t>ABRIL</t>
  </si>
  <si>
    <t>MAIO</t>
  </si>
  <si>
    <t>ÚLTIMO APROVADO
PLOA 2025</t>
  </si>
  <si>
    <t>JUNHO</t>
  </si>
  <si>
    <t>JULHO</t>
  </si>
  <si>
    <t>AGOSTO</t>
  </si>
  <si>
    <t>SETEMBRO</t>
  </si>
  <si>
    <t>OUTUBRO</t>
  </si>
  <si>
    <t>NOVEMBRO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</si>
</sst>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2"/>
      <name val="Times New Roman"/>
      <family val="1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i/>
      <sz val="10"/>
      <color theme="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" fontId="4" fillId="2" borderId="1" xfId="0" quotePrefix="1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center"/>
    </xf>
    <xf numFmtId="3" fontId="4" fillId="3" borderId="1" xfId="0" applyNumberFormat="1" applyFont="1" applyFill="1" applyBorder="1" applyAlignment="1">
      <alignment horizontal="right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right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3" fontId="7" fillId="4" borderId="1" xfId="1" applyNumberFormat="1" applyFont="1" applyFill="1" applyBorder="1" applyAlignment="1">
      <alignment horizontal="right"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3" fontId="8" fillId="4" borderId="1" xfId="1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990600</xdr:colOff>
      <xdr:row>0</xdr:row>
      <xdr:rowOff>38100</xdr:rowOff>
    </xdr:from>
    <xdr:to>
      <xdr:col>2</xdr:col>
      <xdr:colOff>2047875</xdr:colOff>
      <xdr:row>0</xdr:row>
      <xdr:rowOff>770488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38100"/>
          <a:ext cx="1057275" cy="7323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18"/>
  <sheetViews>
    <sheetView tabSelected="1" zoomScaleNormal="100" workbookViewId="0">
      <selection activeCell="A8" sqref="A8"/>
    </sheetView>
  </sheetViews>
  <sheetFormatPr defaultRowHeight="15" x14ac:dyDescent="0.25"/>
  <cols>
    <col min="1" max="1" width="3.140625" customWidth="1"/>
    <col min="2" max="2" width="9.85546875" customWidth="1"/>
    <col min="3" max="3" width="51.42578125" customWidth="1"/>
    <col min="4" max="4" width="12.28515625" customWidth="1"/>
    <col min="5" max="5" width="10.140625" customWidth="1"/>
    <col min="6" max="6" width="13.5703125" customWidth="1"/>
    <col min="7" max="7" width="12.5703125" customWidth="1"/>
    <col min="8" max="8" width="13.5703125" customWidth="1"/>
    <col min="9" max="9" width="13.85546875" customWidth="1"/>
    <col min="10" max="10" width="11.42578125" customWidth="1"/>
    <col min="11" max="11" width="13.28515625" customWidth="1"/>
    <col min="12" max="12" width="12.140625" customWidth="1"/>
    <col min="13" max="13" width="11.42578125" customWidth="1"/>
    <col min="14" max="18" width="12" customWidth="1"/>
    <col min="19" max="20" width="17.140625" customWidth="1"/>
    <col min="21" max="21" width="10.5703125" bestFit="1" customWidth="1"/>
  </cols>
  <sheetData>
    <row r="1" spans="2:21" ht="63" customHeight="1" x14ac:dyDescent="0.25">
      <c r="B1" s="24" t="s">
        <v>24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2:21" ht="31.5" customHeight="1" x14ac:dyDescent="0.25">
      <c r="B2" s="25" t="s">
        <v>0</v>
      </c>
      <c r="C2" s="25" t="s">
        <v>1</v>
      </c>
      <c r="D2" s="22" t="s">
        <v>34</v>
      </c>
      <c r="E2" s="22"/>
      <c r="F2" s="22"/>
      <c r="G2" s="25" t="s">
        <v>26</v>
      </c>
      <c r="H2" s="28" t="s">
        <v>29</v>
      </c>
      <c r="I2" s="29"/>
      <c r="J2" s="29"/>
      <c r="K2" s="29"/>
      <c r="L2" s="29"/>
      <c r="M2" s="29"/>
      <c r="N2" s="29"/>
      <c r="O2" s="29"/>
      <c r="P2" s="29"/>
      <c r="Q2" s="29"/>
      <c r="R2" s="30"/>
      <c r="S2" s="26" t="s">
        <v>30</v>
      </c>
      <c r="T2" s="25" t="s">
        <v>22</v>
      </c>
      <c r="U2" s="25" t="s">
        <v>27</v>
      </c>
    </row>
    <row r="3" spans="2:21" ht="25.5" x14ac:dyDescent="0.25">
      <c r="B3" s="25"/>
      <c r="C3" s="25"/>
      <c r="D3" s="1" t="s">
        <v>2</v>
      </c>
      <c r="E3" s="1" t="s">
        <v>20</v>
      </c>
      <c r="F3" s="2" t="s">
        <v>25</v>
      </c>
      <c r="G3" s="25"/>
      <c r="H3" s="3" t="s">
        <v>19</v>
      </c>
      <c r="I3" s="3" t="s">
        <v>28</v>
      </c>
      <c r="J3" s="3" t="s">
        <v>31</v>
      </c>
      <c r="K3" s="3" t="s">
        <v>32</v>
      </c>
      <c r="L3" s="3" t="s">
        <v>33</v>
      </c>
      <c r="M3" s="3" t="s">
        <v>35</v>
      </c>
      <c r="N3" s="3" t="s">
        <v>36</v>
      </c>
      <c r="O3" s="3" t="s">
        <v>37</v>
      </c>
      <c r="P3" s="3" t="s">
        <v>38</v>
      </c>
      <c r="Q3" s="3" t="s">
        <v>39</v>
      </c>
      <c r="R3" s="3" t="s">
        <v>40</v>
      </c>
      <c r="S3" s="27"/>
      <c r="T3" s="25"/>
      <c r="U3" s="25"/>
    </row>
    <row r="4" spans="2:21" x14ac:dyDescent="0.25">
      <c r="B4" s="4" t="s">
        <v>17</v>
      </c>
      <c r="C4" s="5" t="s">
        <v>3</v>
      </c>
      <c r="D4" s="6">
        <f t="shared" ref="D4:R4" si="0">SUM(D5:D12)</f>
        <v>36811039</v>
      </c>
      <c r="E4" s="6">
        <f t="shared" si="0"/>
        <v>1147156</v>
      </c>
      <c r="F4" s="6">
        <f t="shared" si="0"/>
        <v>37958195</v>
      </c>
      <c r="G4" s="6">
        <f t="shared" si="0"/>
        <v>5065265</v>
      </c>
      <c r="H4" s="6">
        <f t="shared" si="0"/>
        <v>0</v>
      </c>
      <c r="I4" s="6">
        <f t="shared" si="0"/>
        <v>869368</v>
      </c>
      <c r="J4" s="6">
        <f t="shared" si="0"/>
        <v>254651</v>
      </c>
      <c r="K4" s="6">
        <f t="shared" si="0"/>
        <v>103571</v>
      </c>
      <c r="L4" s="6">
        <f t="shared" si="0"/>
        <v>191612</v>
      </c>
      <c r="M4" s="6">
        <f t="shared" si="0"/>
        <v>931263</v>
      </c>
      <c r="N4" s="6">
        <f t="shared" si="0"/>
        <v>1019584</v>
      </c>
      <c r="O4" s="6">
        <f t="shared" si="0"/>
        <v>893966</v>
      </c>
      <c r="P4" s="6">
        <f t="shared" si="0"/>
        <v>1562350</v>
      </c>
      <c r="Q4" s="6">
        <f t="shared" si="0"/>
        <v>1560702.42</v>
      </c>
      <c r="R4" s="6">
        <f t="shared" si="0"/>
        <v>1698086</v>
      </c>
      <c r="S4" s="6">
        <f>SUM(H4:R4)</f>
        <v>9085153.4199999999</v>
      </c>
      <c r="T4" s="7">
        <f>R4/F4*100</f>
        <v>4.4735688828196389</v>
      </c>
      <c r="U4" s="7">
        <f>S4/F4*100</f>
        <v>23.934629715664826</v>
      </c>
    </row>
    <row r="5" spans="2:21" ht="30.75" customHeight="1" x14ac:dyDescent="0.25">
      <c r="B5" s="13" t="s">
        <v>4</v>
      </c>
      <c r="C5" s="14" t="s">
        <v>5</v>
      </c>
      <c r="D5" s="15">
        <v>3000000</v>
      </c>
      <c r="E5" s="15">
        <v>0</v>
      </c>
      <c r="F5" s="8">
        <f>D5+E5</f>
        <v>3000000</v>
      </c>
      <c r="G5" s="15">
        <v>0</v>
      </c>
      <c r="H5" s="8">
        <v>0</v>
      </c>
      <c r="I5" s="8"/>
      <c r="J5" s="8"/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15">
        <f>SUM(H5:R5)</f>
        <v>0</v>
      </c>
      <c r="T5" s="19">
        <f>R5/F5*100</f>
        <v>0</v>
      </c>
      <c r="U5" s="9">
        <f t="shared" ref="U5:U16" si="1">S5/F5*100</f>
        <v>0</v>
      </c>
    </row>
    <row r="6" spans="2:21" ht="44.25" customHeight="1" x14ac:dyDescent="0.25">
      <c r="B6" s="13" t="s">
        <v>4</v>
      </c>
      <c r="C6" s="16" t="s">
        <v>6</v>
      </c>
      <c r="D6" s="15">
        <v>11275000</v>
      </c>
      <c r="E6" s="15">
        <v>0</v>
      </c>
      <c r="F6" s="8">
        <f t="shared" ref="F6:F16" si="2">D6+E6</f>
        <v>11275000</v>
      </c>
      <c r="G6" s="15">
        <v>749007</v>
      </c>
      <c r="H6" s="10">
        <v>0</v>
      </c>
      <c r="I6" s="10"/>
      <c r="J6" s="10">
        <v>207451</v>
      </c>
      <c r="K6" s="10">
        <v>97271</v>
      </c>
      <c r="L6" s="10">
        <v>127168</v>
      </c>
      <c r="M6" s="10">
        <v>0</v>
      </c>
      <c r="N6" s="10">
        <v>198265</v>
      </c>
      <c r="O6" s="10">
        <v>204738</v>
      </c>
      <c r="P6" s="8">
        <v>0</v>
      </c>
      <c r="Q6" s="10">
        <v>0</v>
      </c>
      <c r="R6" s="10">
        <v>0</v>
      </c>
      <c r="S6" s="15">
        <f t="shared" ref="S6:S12" si="3">SUM(H6:R6)</f>
        <v>834893</v>
      </c>
      <c r="T6" s="19">
        <f t="shared" ref="T6:T12" si="4">R6/F6*100</f>
        <v>0</v>
      </c>
      <c r="U6" s="9">
        <f>S6/F6*100</f>
        <v>7.4048159645232818</v>
      </c>
    </row>
    <row r="7" spans="2:21" ht="32.25" customHeight="1" x14ac:dyDescent="0.25">
      <c r="B7" s="13" t="s">
        <v>4</v>
      </c>
      <c r="C7" s="16" t="s">
        <v>7</v>
      </c>
      <c r="D7" s="15">
        <v>16949343</v>
      </c>
      <c r="E7" s="15"/>
      <c r="F7" s="8">
        <f t="shared" si="2"/>
        <v>16949343</v>
      </c>
      <c r="G7" s="15">
        <v>1605490</v>
      </c>
      <c r="H7" s="10">
        <v>0</v>
      </c>
      <c r="I7" s="10">
        <v>520730</v>
      </c>
      <c r="J7" s="10">
        <v>25200</v>
      </c>
      <c r="K7" s="10">
        <v>6300</v>
      </c>
      <c r="L7" s="10">
        <v>64444</v>
      </c>
      <c r="M7" s="10">
        <v>727762</v>
      </c>
      <c r="N7" s="10">
        <v>654102</v>
      </c>
      <c r="O7" s="10">
        <v>522011</v>
      </c>
      <c r="P7" s="8">
        <v>1562350</v>
      </c>
      <c r="Q7" s="10">
        <v>0</v>
      </c>
      <c r="R7" s="10">
        <v>1698086</v>
      </c>
      <c r="S7" s="15">
        <f t="shared" si="3"/>
        <v>5780985</v>
      </c>
      <c r="T7" s="19">
        <f t="shared" si="4"/>
        <v>10.018594821049996</v>
      </c>
      <c r="U7" s="9">
        <f t="shared" ref="U7:U10" si="5">S7/F7*100</f>
        <v>34.107428234828923</v>
      </c>
    </row>
    <row r="8" spans="2:21" ht="29.25" customHeight="1" x14ac:dyDescent="0.25">
      <c r="B8" s="13" t="s">
        <v>4</v>
      </c>
      <c r="C8" s="16" t="s">
        <v>8</v>
      </c>
      <c r="D8" s="15">
        <v>2285863</v>
      </c>
      <c r="E8" s="15">
        <v>256956</v>
      </c>
      <c r="F8" s="8">
        <f t="shared" si="2"/>
        <v>2542819</v>
      </c>
      <c r="G8" s="15">
        <v>1418582</v>
      </c>
      <c r="H8" s="8">
        <v>0</v>
      </c>
      <c r="I8" s="8">
        <v>20693</v>
      </c>
      <c r="J8" s="8"/>
      <c r="K8" s="8">
        <v>0</v>
      </c>
      <c r="L8" s="8">
        <v>0</v>
      </c>
      <c r="M8" s="8">
        <v>0</v>
      </c>
      <c r="N8" s="8">
        <v>167217</v>
      </c>
      <c r="O8" s="8">
        <v>167217</v>
      </c>
      <c r="P8" s="8">
        <v>0</v>
      </c>
      <c r="Q8" s="8">
        <v>872718</v>
      </c>
      <c r="R8" s="8">
        <v>0</v>
      </c>
      <c r="S8" s="15">
        <f t="shared" si="3"/>
        <v>1227845</v>
      </c>
      <c r="T8" s="19">
        <f t="shared" si="4"/>
        <v>0</v>
      </c>
      <c r="U8" s="9">
        <f t="shared" si="5"/>
        <v>48.286763627297105</v>
      </c>
    </row>
    <row r="9" spans="2:21" ht="21" customHeight="1" x14ac:dyDescent="0.25">
      <c r="B9" s="13" t="s">
        <v>4</v>
      </c>
      <c r="C9" s="17" t="s">
        <v>18</v>
      </c>
      <c r="D9" s="15">
        <v>2010833</v>
      </c>
      <c r="E9" s="18">
        <v>0</v>
      </c>
      <c r="F9" s="8">
        <f t="shared" si="2"/>
        <v>2010833</v>
      </c>
      <c r="G9" s="18">
        <v>320854</v>
      </c>
      <c r="H9" s="12">
        <v>0</v>
      </c>
      <c r="I9" s="12"/>
      <c r="J9" s="12"/>
      <c r="K9" s="12">
        <v>0</v>
      </c>
      <c r="L9" s="12">
        <v>0</v>
      </c>
      <c r="M9" s="12">
        <v>203501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5">
        <f t="shared" si="3"/>
        <v>203501</v>
      </c>
      <c r="T9" s="19">
        <f t="shared" si="4"/>
        <v>0</v>
      </c>
      <c r="U9" s="9">
        <f t="shared" si="5"/>
        <v>10.120233753872151</v>
      </c>
    </row>
    <row r="10" spans="2:21" ht="21.75" customHeight="1" x14ac:dyDescent="0.25">
      <c r="B10" s="13" t="s">
        <v>4</v>
      </c>
      <c r="C10" s="17" t="s">
        <v>9</v>
      </c>
      <c r="D10" s="15">
        <v>1190000</v>
      </c>
      <c r="E10" s="15"/>
      <c r="F10" s="8">
        <f t="shared" si="2"/>
        <v>1190000</v>
      </c>
      <c r="G10" s="15">
        <v>971332</v>
      </c>
      <c r="H10" s="12">
        <v>0</v>
      </c>
      <c r="I10" s="12">
        <v>327945</v>
      </c>
      <c r="J10" s="12">
        <v>22000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687984.42</v>
      </c>
      <c r="R10" s="12">
        <v>0</v>
      </c>
      <c r="S10" s="15">
        <f t="shared" si="3"/>
        <v>1037929.42</v>
      </c>
      <c r="T10" s="19">
        <f t="shared" si="4"/>
        <v>0</v>
      </c>
      <c r="U10" s="9">
        <f t="shared" si="5"/>
        <v>87.220959663865543</v>
      </c>
    </row>
    <row r="11" spans="2:21" ht="30" customHeight="1" x14ac:dyDescent="0.25">
      <c r="B11" s="13" t="s">
        <v>10</v>
      </c>
      <c r="C11" s="17" t="s">
        <v>11</v>
      </c>
      <c r="E11" s="18">
        <v>390200</v>
      </c>
      <c r="F11" s="8">
        <f t="shared" si="2"/>
        <v>390200</v>
      </c>
      <c r="G11" s="18">
        <v>0</v>
      </c>
      <c r="H11" s="12">
        <v>0</v>
      </c>
      <c r="I11" s="12"/>
      <c r="J11" s="12"/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5">
        <f t="shared" si="3"/>
        <v>0</v>
      </c>
      <c r="T11" s="19">
        <f t="shared" si="4"/>
        <v>0</v>
      </c>
      <c r="U11" s="9">
        <f t="shared" si="1"/>
        <v>0</v>
      </c>
    </row>
    <row r="12" spans="2:21" ht="45.75" customHeight="1" x14ac:dyDescent="0.25">
      <c r="B12" s="13" t="s">
        <v>10</v>
      </c>
      <c r="C12" s="17" t="s">
        <v>12</v>
      </c>
      <c r="D12" s="18">
        <v>100000</v>
      </c>
      <c r="E12" s="18">
        <v>500000</v>
      </c>
      <c r="F12" s="8">
        <f t="shared" si="2"/>
        <v>600000</v>
      </c>
      <c r="G12" s="18">
        <v>0</v>
      </c>
      <c r="H12" s="12">
        <v>0</v>
      </c>
      <c r="I12" s="12"/>
      <c r="J12" s="12"/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5">
        <f t="shared" si="3"/>
        <v>0</v>
      </c>
      <c r="T12" s="19">
        <f t="shared" si="4"/>
        <v>0</v>
      </c>
      <c r="U12" s="9">
        <f t="shared" si="1"/>
        <v>0</v>
      </c>
    </row>
    <row r="13" spans="2:21" ht="30" customHeight="1" x14ac:dyDescent="0.25">
      <c r="B13" s="4" t="s">
        <v>17</v>
      </c>
      <c r="C13" s="20" t="s">
        <v>23</v>
      </c>
      <c r="D13" s="6">
        <f>SUM(D14:D16)</f>
        <v>4141600</v>
      </c>
      <c r="E13" s="6">
        <f t="shared" ref="E13:R13" si="6">SUM(E14:E16)</f>
        <v>0</v>
      </c>
      <c r="F13" s="6">
        <f t="shared" si="6"/>
        <v>4141600</v>
      </c>
      <c r="G13" s="6">
        <f t="shared" si="6"/>
        <v>863427</v>
      </c>
      <c r="H13" s="6">
        <f t="shared" si="6"/>
        <v>165950</v>
      </c>
      <c r="I13" s="6">
        <f t="shared" si="6"/>
        <v>148877.1</v>
      </c>
      <c r="J13" s="6">
        <f t="shared" si="6"/>
        <v>355254</v>
      </c>
      <c r="K13" s="6">
        <f t="shared" si="6"/>
        <v>162100</v>
      </c>
      <c r="L13" s="6">
        <f t="shared" si="6"/>
        <v>164122</v>
      </c>
      <c r="M13" s="6">
        <f t="shared" si="6"/>
        <v>84574.03</v>
      </c>
      <c r="N13" s="6">
        <f t="shared" si="6"/>
        <v>0</v>
      </c>
      <c r="O13" s="6">
        <f t="shared" si="6"/>
        <v>0</v>
      </c>
      <c r="P13" s="6">
        <f t="shared" si="6"/>
        <v>180311</v>
      </c>
      <c r="Q13" s="6">
        <f t="shared" si="6"/>
        <v>256376</v>
      </c>
      <c r="R13" s="6">
        <f>SUM(R14:R16)</f>
        <v>123093</v>
      </c>
      <c r="S13" s="6">
        <f>SUM(H13:R13)</f>
        <v>1640657.13</v>
      </c>
      <c r="T13" s="7">
        <f>R13/F13*100</f>
        <v>2.9721122271585863</v>
      </c>
      <c r="U13" s="7">
        <f>S13/F13*100</f>
        <v>39.614089482325667</v>
      </c>
    </row>
    <row r="14" spans="2:21" ht="20.25" customHeight="1" x14ac:dyDescent="0.25">
      <c r="B14" s="13" t="s">
        <v>4</v>
      </c>
      <c r="C14" s="17" t="s">
        <v>13</v>
      </c>
      <c r="D14" s="15">
        <v>3200000</v>
      </c>
      <c r="E14" s="15">
        <v>0</v>
      </c>
      <c r="F14" s="8">
        <f t="shared" si="2"/>
        <v>3200000</v>
      </c>
      <c r="G14" s="18">
        <v>493173</v>
      </c>
      <c r="H14" s="11">
        <v>162990</v>
      </c>
      <c r="I14" s="11">
        <v>86063</v>
      </c>
      <c r="J14" s="11">
        <v>45690</v>
      </c>
      <c r="K14" s="11">
        <v>159170</v>
      </c>
      <c r="L14" s="12">
        <v>164122</v>
      </c>
      <c r="M14" s="12">
        <v>84574.03</v>
      </c>
      <c r="N14" s="12"/>
      <c r="O14" s="12">
        <v>0</v>
      </c>
      <c r="P14" s="12">
        <v>180311</v>
      </c>
      <c r="Q14" s="12">
        <v>226590</v>
      </c>
      <c r="R14" s="12">
        <v>95893</v>
      </c>
      <c r="S14" s="15">
        <f>SUM(H14:R14)</f>
        <v>1205403.03</v>
      </c>
      <c r="T14" s="19">
        <f>R14/F14*100</f>
        <v>2.99665625</v>
      </c>
      <c r="U14" s="9">
        <f t="shared" si="1"/>
        <v>37.668844687500005</v>
      </c>
    </row>
    <row r="15" spans="2:21" ht="33.75" customHeight="1" x14ac:dyDescent="0.25">
      <c r="B15" s="13" t="s">
        <v>4</v>
      </c>
      <c r="C15" s="17" t="s">
        <v>14</v>
      </c>
      <c r="D15" s="15">
        <v>341600</v>
      </c>
      <c r="E15" s="15">
        <v>0</v>
      </c>
      <c r="F15" s="8">
        <f t="shared" si="2"/>
        <v>341600</v>
      </c>
      <c r="G15" s="18">
        <v>264092</v>
      </c>
      <c r="H15" s="11">
        <v>2960</v>
      </c>
      <c r="I15" s="11">
        <v>22444.1</v>
      </c>
      <c r="J15" s="11">
        <v>309564</v>
      </c>
      <c r="K15" s="11">
        <v>2930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19786</v>
      </c>
      <c r="R15" s="11">
        <v>0</v>
      </c>
      <c r="S15" s="15">
        <f t="shared" ref="S15:S16" si="7">SUM(H15:Q15)</f>
        <v>357684.1</v>
      </c>
      <c r="T15" s="19">
        <f t="shared" ref="T15:T16" si="8">R15/F15*100</f>
        <v>0</v>
      </c>
      <c r="U15" s="9">
        <f t="shared" si="1"/>
        <v>104.70846018735362</v>
      </c>
    </row>
    <row r="16" spans="2:21" ht="32.25" customHeight="1" x14ac:dyDescent="0.25">
      <c r="B16" s="13" t="s">
        <v>4</v>
      </c>
      <c r="C16" s="17" t="s">
        <v>15</v>
      </c>
      <c r="D16" s="15">
        <v>600000</v>
      </c>
      <c r="E16" s="15"/>
      <c r="F16" s="8">
        <f t="shared" si="2"/>
        <v>600000</v>
      </c>
      <c r="G16" s="18">
        <v>106162</v>
      </c>
      <c r="H16" s="11">
        <v>0</v>
      </c>
      <c r="I16" s="11">
        <v>40370</v>
      </c>
      <c r="J16" s="11"/>
      <c r="K16" s="11">
        <v>0</v>
      </c>
      <c r="L16" s="11">
        <v>0</v>
      </c>
      <c r="M16" s="11">
        <v>0</v>
      </c>
      <c r="N16" s="11"/>
      <c r="O16" s="11">
        <v>0</v>
      </c>
      <c r="P16" s="11">
        <v>0</v>
      </c>
      <c r="Q16" s="11">
        <v>10000</v>
      </c>
      <c r="R16" s="11">
        <v>27200</v>
      </c>
      <c r="S16" s="15">
        <f t="shared" si="7"/>
        <v>50370</v>
      </c>
      <c r="T16" s="19">
        <f t="shared" si="8"/>
        <v>4.5333333333333332</v>
      </c>
      <c r="U16" s="9">
        <f t="shared" si="1"/>
        <v>8.3949999999999996</v>
      </c>
    </row>
    <row r="17" spans="2:21" ht="19.5" customHeight="1" x14ac:dyDescent="0.25">
      <c r="B17" s="21" t="s">
        <v>16</v>
      </c>
      <c r="C17" s="21"/>
      <c r="D17" s="6">
        <f>D13+D4</f>
        <v>40952639</v>
      </c>
      <c r="E17" s="6">
        <f t="shared" ref="E17:G17" si="9">E13+E4</f>
        <v>1147156</v>
      </c>
      <c r="F17" s="6">
        <f t="shared" si="9"/>
        <v>42099795</v>
      </c>
      <c r="G17" s="6">
        <f t="shared" si="9"/>
        <v>5928692</v>
      </c>
      <c r="H17" s="6">
        <f t="shared" ref="H17:K17" si="10">H13+H4</f>
        <v>165950</v>
      </c>
      <c r="I17" s="6">
        <f t="shared" si="10"/>
        <v>1018245.1</v>
      </c>
      <c r="J17" s="6">
        <f t="shared" si="10"/>
        <v>609905</v>
      </c>
      <c r="K17" s="6">
        <f t="shared" si="10"/>
        <v>265671</v>
      </c>
      <c r="L17" s="6">
        <f>L13+L4</f>
        <v>355734</v>
      </c>
      <c r="M17" s="6">
        <f t="shared" ref="M17:R17" si="11">M13+M4</f>
        <v>1015837.03</v>
      </c>
      <c r="N17" s="6">
        <f t="shared" si="11"/>
        <v>1019584</v>
      </c>
      <c r="O17" s="6">
        <f t="shared" si="11"/>
        <v>893966</v>
      </c>
      <c r="P17" s="6">
        <f t="shared" si="11"/>
        <v>1742661</v>
      </c>
      <c r="Q17" s="6">
        <f t="shared" si="11"/>
        <v>1817078.42</v>
      </c>
      <c r="R17" s="6">
        <f t="shared" si="11"/>
        <v>1821179</v>
      </c>
      <c r="S17" s="6">
        <f>SUM(H17:R17)</f>
        <v>10725810.550000001</v>
      </c>
      <c r="T17" s="7">
        <f>R17/F17*100</f>
        <v>4.3258619192801291</v>
      </c>
      <c r="U17" s="7">
        <f>S17/F17*100</f>
        <v>25.477108736515223</v>
      </c>
    </row>
    <row r="18" spans="2:21" x14ac:dyDescent="0.25">
      <c r="B18" s="23" t="s">
        <v>21</v>
      </c>
      <c r="C18" s="23"/>
      <c r="D18" s="23"/>
      <c r="E18" s="23"/>
      <c r="F18" s="23"/>
    </row>
  </sheetData>
  <mergeCells count="11">
    <mergeCell ref="B17:C17"/>
    <mergeCell ref="D2:F2"/>
    <mergeCell ref="B18:F18"/>
    <mergeCell ref="B1:U1"/>
    <mergeCell ref="B2:B3"/>
    <mergeCell ref="C2:C3"/>
    <mergeCell ref="G2:G3"/>
    <mergeCell ref="U2:U3"/>
    <mergeCell ref="S2:S3"/>
    <mergeCell ref="T2:T3"/>
    <mergeCell ref="H2:R2"/>
  </mergeCells>
  <pageMargins left="0.511811024" right="0.511811024" top="0.78740157499999996" bottom="0.78740157499999996" header="0.31496062000000002" footer="0.31496062000000002"/>
  <pageSetup paperSize="9" scale="48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NOVEMBRO</vt:lpstr>
      <vt:lpstr>NOVEMBRO!Area_de_impressao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Jessiane Henrique da sousa</dc:creator>
  <cp:lastModifiedBy>Candido Oliveira Alves da Silva</cp:lastModifiedBy>
  <cp:lastPrinted>2025-12-04T15:03:23Z</cp:lastPrinted>
  <dcterms:created xsi:type="dcterms:W3CDTF">2023-03-15T12:52:48Z</dcterms:created>
  <dcterms:modified xsi:type="dcterms:W3CDTF">2026-05-22T13:27:39Z</dcterms:modified>
</cp:coreProperties>
</file>