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Orçamento de investimento\2026\OI JUL 2026\"/>
    </mc:Choice>
  </mc:AlternateContent>
  <bookViews>
    <workbookView xWindow="0" yWindow="0" windowWidth="20490" windowHeight="7650"/>
  </bookViews>
  <sheets>
    <sheet name="JULHO" sheetId="1" r:id="rId1"/>
  </sheets>
  <definedNames>
    <definedName name="_xlnm.Print_Area" localSheetId="0">JULHO!$B$1:$Q$19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" l="1"/>
  <c r="P16" i="1"/>
  <c r="P17" i="1"/>
  <c r="P15" i="1"/>
  <c r="P14" i="1"/>
  <c r="P6" i="1"/>
  <c r="P7" i="1"/>
  <c r="P8" i="1"/>
  <c r="P9" i="1"/>
  <c r="P10" i="1"/>
  <c r="P11" i="1"/>
  <c r="P12" i="1"/>
  <c r="P13" i="1"/>
  <c r="P5" i="1"/>
  <c r="P4" i="1"/>
  <c r="O18" i="1"/>
  <c r="O16" i="1"/>
  <c r="O17" i="1"/>
  <c r="O15" i="1"/>
  <c r="O14" i="1"/>
  <c r="O6" i="1"/>
  <c r="O7" i="1"/>
  <c r="O8" i="1"/>
  <c r="O9" i="1"/>
  <c r="O10" i="1"/>
  <c r="O11" i="1"/>
  <c r="O12" i="1"/>
  <c r="O13" i="1"/>
  <c r="O5" i="1"/>
  <c r="O4" i="1"/>
  <c r="N4" i="1"/>
  <c r="N18" i="1" s="1"/>
  <c r="N14" i="1"/>
  <c r="M14" i="1" l="1"/>
  <c r="M18" i="1" s="1"/>
  <c r="M4" i="1"/>
  <c r="L4" i="1" l="1"/>
  <c r="K4" i="1" l="1"/>
  <c r="K14" i="1"/>
  <c r="K18" i="1" l="1"/>
  <c r="J4" i="1"/>
  <c r="J14" i="1"/>
  <c r="J18" i="1" s="1"/>
  <c r="I4" i="1" l="1"/>
  <c r="I14" i="1"/>
  <c r="I18" i="1" l="1"/>
  <c r="F6" i="1" l="1"/>
  <c r="F4" i="1" s="1"/>
  <c r="F7" i="1"/>
  <c r="F8" i="1"/>
  <c r="F9" i="1"/>
  <c r="F10" i="1"/>
  <c r="F11" i="1"/>
  <c r="F12" i="1"/>
  <c r="F13" i="1"/>
  <c r="F5" i="1"/>
  <c r="E4" i="1"/>
  <c r="D4" i="1"/>
  <c r="F14" i="1"/>
  <c r="G14" i="1"/>
  <c r="F18" i="1" l="1"/>
  <c r="H14" i="1"/>
  <c r="H4" i="1"/>
  <c r="Q4" i="1" l="1"/>
  <c r="H18" i="1"/>
  <c r="G4" i="1"/>
  <c r="D14" i="1"/>
  <c r="F16" i="1"/>
  <c r="F17" i="1"/>
  <c r="F15" i="1"/>
  <c r="E14" i="1"/>
  <c r="E18" i="1" l="1"/>
  <c r="D18" i="1"/>
  <c r="G18" i="1"/>
  <c r="Q17" i="1"/>
  <c r="Q15" i="1"/>
  <c r="Q6" i="1"/>
  <c r="Q7" i="1"/>
  <c r="Q9" i="1"/>
  <c r="Q10" i="1"/>
  <c r="Q11" i="1"/>
  <c r="Q12" i="1"/>
  <c r="Q5" i="1"/>
  <c r="Q16" i="1"/>
  <c r="Q13" i="1"/>
  <c r="L14" i="1" l="1"/>
  <c r="L18" i="1" l="1"/>
  <c r="Q14" i="1"/>
  <c r="Q18" i="1" l="1"/>
</calcChain>
</file>

<file path=xl/sharedStrings.xml><?xml version="1.0" encoding="utf-8"?>
<sst xmlns="http://schemas.openxmlformats.org/spreadsheetml/2006/main" count="49" uniqueCount="38">
  <si>
    <t>Tipo Ação</t>
  </si>
  <si>
    <t>Ação - Título</t>
  </si>
  <si>
    <t>Geração Própria (R$)</t>
  </si>
  <si>
    <t>3005 - Programa Transporte Aquaviário</t>
  </si>
  <si>
    <t>Demais</t>
  </si>
  <si>
    <t>15YD -  Adequação da profundidade do berço de atracação 103 do Porto de Fortaleza (CE)</t>
  </si>
  <si>
    <t>142Z - Adequação de Instalações de Acostagem, de Movimentação e Armazenagem de Cargas, no Porto de Fortaleza (CE)</t>
  </si>
  <si>
    <t>143A - Adequação de Instalações Gerais e de Suprimentos no Porto de Fortaleza (CE)</t>
  </si>
  <si>
    <t>147E - Adequação de Instalações de Proteção à Atracação e Operação de Navios, no Porto de Fortaleza (CE)</t>
  </si>
  <si>
    <t>20HL - Estudos e Projetos para Infraestrutura Portuária</t>
  </si>
  <si>
    <t>Específica</t>
  </si>
  <si>
    <t>14KM - Implantação de Sistema Portuário de Monitoramento de Cargas e da Cadeia Logística</t>
  </si>
  <si>
    <t>14RC - Implantação do Programa de Conformidade do Gerenciamento de Resíduos Sólidos e Efluentes Líquidos nos Portos Marítimos</t>
  </si>
  <si>
    <t>4101 - Manutenção e Adequação de Bens Imóveis</t>
  </si>
  <si>
    <t>4102 - Manutenção e Adequação de Bens Móveis, Veículos, Máquinas e Equipamentos</t>
  </si>
  <si>
    <t>4103 - Manutenção e Adequação de Ativos de Informática, Informação e Teleprocessamento</t>
  </si>
  <si>
    <t>Total de Despesas</t>
  </si>
  <si>
    <t>Programa</t>
  </si>
  <si>
    <t>20HM - Estudos para o Desenvolvimento do Setor Portuário</t>
  </si>
  <si>
    <t>JANEIRO</t>
  </si>
  <si>
    <t>SEA (R$)*</t>
  </si>
  <si>
    <t>*SEA - Saldo de recurso da união de exercicio anterior</t>
  </si>
  <si>
    <t>%
Executado
no mês</t>
  </si>
  <si>
    <t>0035 - Programa de Gestão e Manutenção das 
Empresas Estatais Federais</t>
  </si>
  <si>
    <t>Total (R$)</t>
  </si>
  <si>
    <t>COMPANHIA DOCAS DO CEARÁ
ORÇAMENTO DE INVESTIMENTO
EXECUÇÃO MENSAL - 2026 (R$)</t>
  </si>
  <si>
    <t>Executado 2025 - (R$)</t>
  </si>
  <si>
    <t>Valor Executado (R$) - 2026</t>
  </si>
  <si>
    <t>Total Executado - 
2026 - (R$)</t>
  </si>
  <si>
    <t>%
Executado
2026</t>
  </si>
  <si>
    <t>LOA Inicial por projeto + Crédito 100 + Crédito 120</t>
  </si>
  <si>
    <t>167W - Prpjetos e Obras para o Aprofundamento do Canal de Acesso, Bacia de Evolução e Berços do Porto de Fortaleza (CE)</t>
  </si>
  <si>
    <t>FEVEREIRO</t>
  </si>
  <si>
    <t>MARÇO</t>
  </si>
  <si>
    <t>ABRIL</t>
  </si>
  <si>
    <t>MAIO</t>
  </si>
  <si>
    <t>JUNHO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</si>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</sst>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Times New Roman"/>
      <family val="1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4" fillId="2" borderId="1" xfId="0" quotePrefix="1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right"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3" fontId="8" fillId="4" borderId="1" xfId="1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0</xdr:row>
      <xdr:rowOff>19050</xdr:rowOff>
    </xdr:from>
    <xdr:to>
      <xdr:col>2</xdr:col>
      <xdr:colOff>2057400</xdr:colOff>
      <xdr:row>0</xdr:row>
      <xdr:rowOff>751438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9050"/>
          <a:ext cx="1057275" cy="732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9"/>
  <sheetViews>
    <sheetView tabSelected="1" topLeftCell="C1" zoomScaleNormal="100" workbookViewId="0">
      <selection activeCell="P19" sqref="P19"/>
    </sheetView>
  </sheetViews>
  <sheetFormatPr defaultRowHeight="15" x14ac:dyDescent="0.25"/>
  <cols>
    <col min="1" max="1" width="3.140625" customWidth="1"/>
    <col min="2" max="2" width="9.85546875" customWidth="1"/>
    <col min="3" max="3" width="51.42578125" customWidth="1"/>
    <col min="4" max="4" width="12.28515625" customWidth="1"/>
    <col min="5" max="5" width="10.140625" customWidth="1"/>
    <col min="6" max="6" width="13.5703125" customWidth="1"/>
    <col min="7" max="7" width="12.5703125" customWidth="1"/>
    <col min="8" max="8" width="16.28515625" bestFit="1" customWidth="1"/>
    <col min="9" max="14" width="16.28515625" customWidth="1"/>
    <col min="15" max="16" width="17.140625" customWidth="1"/>
    <col min="17" max="17" width="10.5703125" bestFit="1" customWidth="1"/>
  </cols>
  <sheetData>
    <row r="1" spans="2:17" ht="63" customHeight="1" x14ac:dyDescent="0.25">
      <c r="B1" s="25" t="s">
        <v>25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17" ht="31.5" customHeight="1" x14ac:dyDescent="0.25">
      <c r="B2" s="26" t="s">
        <v>0</v>
      </c>
      <c r="C2" s="26" t="s">
        <v>1</v>
      </c>
      <c r="D2" s="23" t="s">
        <v>30</v>
      </c>
      <c r="E2" s="23"/>
      <c r="F2" s="23"/>
      <c r="G2" s="26" t="s">
        <v>26</v>
      </c>
      <c r="H2" s="29" t="s">
        <v>27</v>
      </c>
      <c r="I2" s="30"/>
      <c r="J2" s="30"/>
      <c r="K2" s="30"/>
      <c r="L2" s="30"/>
      <c r="M2" s="30"/>
      <c r="N2" s="31"/>
      <c r="O2" s="27" t="s">
        <v>28</v>
      </c>
      <c r="P2" s="26" t="s">
        <v>22</v>
      </c>
      <c r="Q2" s="26" t="s">
        <v>29</v>
      </c>
    </row>
    <row r="3" spans="2:17" ht="25.5" x14ac:dyDescent="0.25">
      <c r="B3" s="26"/>
      <c r="C3" s="26"/>
      <c r="D3" s="1" t="s">
        <v>2</v>
      </c>
      <c r="E3" s="1" t="s">
        <v>20</v>
      </c>
      <c r="F3" s="2" t="s">
        <v>24</v>
      </c>
      <c r="G3" s="26"/>
      <c r="H3" s="3" t="s">
        <v>19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28"/>
      <c r="P3" s="26"/>
      <c r="Q3" s="26"/>
    </row>
    <row r="4" spans="2:17" x14ac:dyDescent="0.25">
      <c r="B4" s="4" t="s">
        <v>17</v>
      </c>
      <c r="C4" s="5" t="s">
        <v>3</v>
      </c>
      <c r="D4" s="6">
        <f t="shared" ref="D4:I4" si="0">SUM(D5:D13)</f>
        <v>36501194</v>
      </c>
      <c r="E4" s="6">
        <f t="shared" si="0"/>
        <v>646676</v>
      </c>
      <c r="F4" s="6">
        <f t="shared" si="0"/>
        <v>37147870</v>
      </c>
      <c r="G4" s="6">
        <f t="shared" si="0"/>
        <v>13280977</v>
      </c>
      <c r="H4" s="6">
        <f t="shared" si="0"/>
        <v>905407</v>
      </c>
      <c r="I4" s="6">
        <f t="shared" si="0"/>
        <v>1595593</v>
      </c>
      <c r="J4" s="6">
        <f t="shared" ref="J4:N4" si="1">SUM(J5:J13)</f>
        <v>1341485</v>
      </c>
      <c r="K4" s="6">
        <f t="shared" si="1"/>
        <v>1988807.6799999997</v>
      </c>
      <c r="L4" s="6">
        <f t="shared" si="1"/>
        <v>3856305.76</v>
      </c>
      <c r="M4" s="6">
        <f t="shared" si="1"/>
        <v>3569087.3200000003</v>
      </c>
      <c r="N4" s="6">
        <f t="shared" si="1"/>
        <v>1445081.78</v>
      </c>
      <c r="O4" s="6">
        <f>SUM(H4:N4)</f>
        <v>14701767.539999999</v>
      </c>
      <c r="P4" s="7">
        <f>N4/F4*100</f>
        <v>3.8900797811556891</v>
      </c>
      <c r="Q4" s="7">
        <f>O4/F4*100</f>
        <v>39.576340554653598</v>
      </c>
    </row>
    <row r="5" spans="2:17" ht="30.75" customHeight="1" x14ac:dyDescent="0.25">
      <c r="B5" s="13" t="s">
        <v>4</v>
      </c>
      <c r="C5" s="14" t="s">
        <v>5</v>
      </c>
      <c r="D5" s="15">
        <v>2048731</v>
      </c>
      <c r="E5" s="15">
        <v>0</v>
      </c>
      <c r="F5" s="8">
        <f>D5+E5</f>
        <v>2048731</v>
      </c>
      <c r="G5" s="15">
        <v>0</v>
      </c>
      <c r="H5" s="8">
        <v>0</v>
      </c>
      <c r="I5" s="8">
        <v>0</v>
      </c>
      <c r="J5" s="8">
        <v>0</v>
      </c>
      <c r="K5" s="8">
        <v>0</v>
      </c>
      <c r="L5" s="8"/>
      <c r="M5" s="8"/>
      <c r="N5" s="8"/>
      <c r="O5" s="15">
        <f>SUM(H5:N5)</f>
        <v>0</v>
      </c>
      <c r="P5" s="19">
        <f>N5/F5*100</f>
        <v>0</v>
      </c>
      <c r="Q5" s="9">
        <f>O5/F5*100</f>
        <v>0</v>
      </c>
    </row>
    <row r="6" spans="2:17" ht="44.25" customHeight="1" x14ac:dyDescent="0.25">
      <c r="B6" s="13" t="s">
        <v>4</v>
      </c>
      <c r="C6" s="16" t="s">
        <v>6</v>
      </c>
      <c r="D6" s="15">
        <v>10419044</v>
      </c>
      <c r="E6" s="15">
        <v>0</v>
      </c>
      <c r="F6" s="8">
        <f t="shared" ref="F6:F13" si="2">D6+E6</f>
        <v>10419044</v>
      </c>
      <c r="G6" s="15">
        <v>884455</v>
      </c>
      <c r="H6" s="10">
        <v>0</v>
      </c>
      <c r="I6" s="10">
        <v>0</v>
      </c>
      <c r="J6" s="10">
        <v>0</v>
      </c>
      <c r="K6" s="10">
        <v>0</v>
      </c>
      <c r="L6" s="10">
        <v>85426</v>
      </c>
      <c r="M6" s="10">
        <v>34000</v>
      </c>
      <c r="N6" s="10"/>
      <c r="O6" s="15">
        <f t="shared" ref="O6:O13" si="3">SUM(H6:N6)</f>
        <v>119426</v>
      </c>
      <c r="P6" s="19">
        <f t="shared" ref="P6:P13" si="4">N6/F6*100</f>
        <v>0</v>
      </c>
      <c r="Q6" s="9">
        <f t="shared" ref="Q6:Q13" si="5">O6/F6*100</f>
        <v>1.1462280032601839</v>
      </c>
    </row>
    <row r="7" spans="2:17" ht="32.25" customHeight="1" x14ac:dyDescent="0.25">
      <c r="B7" s="13" t="s">
        <v>4</v>
      </c>
      <c r="C7" s="16" t="s">
        <v>7</v>
      </c>
      <c r="D7" s="15">
        <v>17828889</v>
      </c>
      <c r="E7" s="15"/>
      <c r="F7" s="8">
        <f t="shared" si="2"/>
        <v>17828889</v>
      </c>
      <c r="G7" s="15">
        <v>7852609</v>
      </c>
      <c r="H7" s="10">
        <v>905407</v>
      </c>
      <c r="I7" s="10">
        <v>1595593</v>
      </c>
      <c r="J7" s="10">
        <v>1341485</v>
      </c>
      <c r="K7" s="10">
        <v>1596075.6799999997</v>
      </c>
      <c r="L7" s="10">
        <v>3770879.76</v>
      </c>
      <c r="M7" s="10">
        <v>943447.33000000007</v>
      </c>
      <c r="N7" s="10">
        <v>1445081.78</v>
      </c>
      <c r="O7" s="15">
        <f t="shared" si="3"/>
        <v>11597969.549999999</v>
      </c>
      <c r="P7" s="19">
        <f t="shared" si="4"/>
        <v>8.1052822753004978</v>
      </c>
      <c r="Q7" s="9">
        <f t="shared" si="5"/>
        <v>65.051555091290311</v>
      </c>
    </row>
    <row r="8" spans="2:17" ht="32.25" customHeight="1" x14ac:dyDescent="0.25">
      <c r="B8" s="13" t="s">
        <v>4</v>
      </c>
      <c r="C8" s="16" t="s">
        <v>31</v>
      </c>
      <c r="D8" s="15">
        <v>200000</v>
      </c>
      <c r="E8" s="15"/>
      <c r="F8" s="8">
        <f t="shared" si="2"/>
        <v>200000</v>
      </c>
      <c r="G8" s="15">
        <v>0</v>
      </c>
      <c r="H8" s="10"/>
      <c r="I8" s="10"/>
      <c r="J8" s="10"/>
      <c r="K8" s="10"/>
      <c r="L8" s="10"/>
      <c r="M8" s="10"/>
      <c r="N8" s="10"/>
      <c r="O8" s="15">
        <f t="shared" si="3"/>
        <v>0</v>
      </c>
      <c r="P8" s="19">
        <f t="shared" si="4"/>
        <v>0</v>
      </c>
      <c r="Q8" s="9"/>
    </row>
    <row r="9" spans="2:17" ht="29.25" customHeight="1" x14ac:dyDescent="0.25">
      <c r="B9" s="13" t="s">
        <v>4</v>
      </c>
      <c r="C9" s="16" t="s">
        <v>8</v>
      </c>
      <c r="D9" s="15">
        <v>3039336</v>
      </c>
      <c r="E9" s="15">
        <v>363074</v>
      </c>
      <c r="F9" s="8">
        <f t="shared" si="2"/>
        <v>3402410</v>
      </c>
      <c r="G9" s="15">
        <v>1474650</v>
      </c>
      <c r="H9" s="8">
        <v>0</v>
      </c>
      <c r="I9" s="8">
        <v>0</v>
      </c>
      <c r="J9" s="8">
        <v>0</v>
      </c>
      <c r="K9" s="8">
        <v>0</v>
      </c>
      <c r="L9" s="8"/>
      <c r="M9" s="8">
        <v>2591639.9900000002</v>
      </c>
      <c r="N9" s="8"/>
      <c r="O9" s="15">
        <f t="shared" si="3"/>
        <v>2591639.9900000002</v>
      </c>
      <c r="P9" s="19">
        <f t="shared" si="4"/>
        <v>0</v>
      </c>
      <c r="Q9" s="9">
        <f t="shared" si="5"/>
        <v>76.170713993904329</v>
      </c>
    </row>
    <row r="10" spans="2:17" ht="21" customHeight="1" x14ac:dyDescent="0.25">
      <c r="B10" s="13" t="s">
        <v>4</v>
      </c>
      <c r="C10" s="17" t="s">
        <v>18</v>
      </c>
      <c r="D10" s="15">
        <v>100000</v>
      </c>
      <c r="E10" s="18">
        <v>0</v>
      </c>
      <c r="F10" s="8">
        <f t="shared" si="2"/>
        <v>100000</v>
      </c>
      <c r="G10" s="18">
        <v>856587</v>
      </c>
      <c r="H10" s="12">
        <v>0</v>
      </c>
      <c r="I10" s="12">
        <v>0</v>
      </c>
      <c r="J10" s="12">
        <v>0</v>
      </c>
      <c r="K10" s="12">
        <v>0</v>
      </c>
      <c r="L10" s="12"/>
      <c r="M10" s="12"/>
      <c r="N10" s="12"/>
      <c r="O10" s="15">
        <f t="shared" si="3"/>
        <v>0</v>
      </c>
      <c r="P10" s="19">
        <f t="shared" si="4"/>
        <v>0</v>
      </c>
      <c r="Q10" s="9">
        <f t="shared" si="5"/>
        <v>0</v>
      </c>
    </row>
    <row r="11" spans="2:17" ht="21.75" customHeight="1" x14ac:dyDescent="0.25">
      <c r="B11" s="13" t="s">
        <v>4</v>
      </c>
      <c r="C11" s="17" t="s">
        <v>9</v>
      </c>
      <c r="D11" s="15">
        <v>2413222</v>
      </c>
      <c r="E11" s="15">
        <v>77694</v>
      </c>
      <c r="F11" s="8">
        <f t="shared" si="2"/>
        <v>2490916</v>
      </c>
      <c r="G11" s="15">
        <v>2212676</v>
      </c>
      <c r="H11" s="12">
        <v>0</v>
      </c>
      <c r="I11" s="12">
        <v>0</v>
      </c>
      <c r="J11" s="12">
        <v>0</v>
      </c>
      <c r="K11" s="12">
        <v>392732</v>
      </c>
      <c r="L11" s="12"/>
      <c r="M11" s="12"/>
      <c r="N11" s="12"/>
      <c r="O11" s="15">
        <f t="shared" si="3"/>
        <v>392732</v>
      </c>
      <c r="P11" s="19">
        <f t="shared" si="4"/>
        <v>0</v>
      </c>
      <c r="Q11" s="9">
        <f t="shared" si="5"/>
        <v>15.766569406595806</v>
      </c>
    </row>
    <row r="12" spans="2:17" ht="30" customHeight="1" x14ac:dyDescent="0.25">
      <c r="B12" s="13" t="s">
        <v>10</v>
      </c>
      <c r="C12" s="17" t="s">
        <v>11</v>
      </c>
      <c r="D12" s="21">
        <v>390200</v>
      </c>
      <c r="E12" s="18">
        <v>0</v>
      </c>
      <c r="F12" s="8">
        <f t="shared" si="2"/>
        <v>390200</v>
      </c>
      <c r="G12" s="18">
        <v>0</v>
      </c>
      <c r="H12" s="12">
        <v>0</v>
      </c>
      <c r="I12" s="12">
        <v>0</v>
      </c>
      <c r="J12" s="12">
        <v>0</v>
      </c>
      <c r="K12" s="12">
        <v>0</v>
      </c>
      <c r="L12" s="12"/>
      <c r="M12" s="12"/>
      <c r="N12" s="12"/>
      <c r="O12" s="15">
        <f t="shared" si="3"/>
        <v>0</v>
      </c>
      <c r="P12" s="19">
        <f t="shared" si="4"/>
        <v>0</v>
      </c>
      <c r="Q12" s="9">
        <f t="shared" si="5"/>
        <v>0</v>
      </c>
    </row>
    <row r="13" spans="2:17" ht="45.75" customHeight="1" x14ac:dyDescent="0.25">
      <c r="B13" s="13" t="s">
        <v>10</v>
      </c>
      <c r="C13" s="17" t="s">
        <v>12</v>
      </c>
      <c r="D13" s="18">
        <v>61772</v>
      </c>
      <c r="E13" s="18">
        <v>205908</v>
      </c>
      <c r="F13" s="8">
        <f t="shared" si="2"/>
        <v>267680</v>
      </c>
      <c r="G13" s="18">
        <v>0</v>
      </c>
      <c r="H13" s="12">
        <v>0</v>
      </c>
      <c r="I13" s="12">
        <v>0</v>
      </c>
      <c r="J13" s="12">
        <v>0</v>
      </c>
      <c r="K13" s="12">
        <v>0</v>
      </c>
      <c r="L13" s="12"/>
      <c r="M13" s="12"/>
      <c r="N13" s="12"/>
      <c r="O13" s="15">
        <f t="shared" si="3"/>
        <v>0</v>
      </c>
      <c r="P13" s="19">
        <f t="shared" si="4"/>
        <v>0</v>
      </c>
      <c r="Q13" s="9">
        <f t="shared" si="5"/>
        <v>0</v>
      </c>
    </row>
    <row r="14" spans="2:17" ht="30" customHeight="1" x14ac:dyDescent="0.25">
      <c r="B14" s="4" t="s">
        <v>17</v>
      </c>
      <c r="C14" s="20" t="s">
        <v>23</v>
      </c>
      <c r="D14" s="6">
        <f>SUM(D15:D17)</f>
        <v>11128196</v>
      </c>
      <c r="E14" s="6">
        <f t="shared" ref="E14:H14" si="6">SUM(E15:E17)</f>
        <v>0</v>
      </c>
      <c r="F14" s="6">
        <f>SUM(F15:F17)</f>
        <v>11128196</v>
      </c>
      <c r="G14" s="6">
        <f>SUM(G15:G17)</f>
        <v>2664501</v>
      </c>
      <c r="H14" s="6">
        <f t="shared" si="6"/>
        <v>0</v>
      </c>
      <c r="I14" s="6">
        <f t="shared" ref="I14:J14" si="7">SUM(I15:I17)</f>
        <v>761725</v>
      </c>
      <c r="J14" s="6">
        <f t="shared" si="7"/>
        <v>717616</v>
      </c>
      <c r="K14" s="6">
        <f t="shared" ref="K14:N14" si="8">SUM(K15:K17)</f>
        <v>364084</v>
      </c>
      <c r="L14" s="6">
        <f t="shared" si="8"/>
        <v>658949</v>
      </c>
      <c r="M14" s="6">
        <f t="shared" si="8"/>
        <v>768690</v>
      </c>
      <c r="N14" s="6">
        <f t="shared" si="8"/>
        <v>803747</v>
      </c>
      <c r="O14" s="6">
        <f>SUM(H14:N14)</f>
        <v>4074811</v>
      </c>
      <c r="P14" s="7">
        <f>N14/F14*100</f>
        <v>7.2226172148657337</v>
      </c>
      <c r="Q14" s="7">
        <f>O14/F14*100</f>
        <v>36.616995243433884</v>
      </c>
    </row>
    <row r="15" spans="2:17" ht="20.25" customHeight="1" x14ac:dyDescent="0.25">
      <c r="B15" s="13" t="s">
        <v>4</v>
      </c>
      <c r="C15" s="17" t="s">
        <v>13</v>
      </c>
      <c r="D15" s="15">
        <v>9360000</v>
      </c>
      <c r="E15" s="15">
        <v>0</v>
      </c>
      <c r="F15" s="8">
        <f t="shared" ref="F15:F17" si="9">D15+E15</f>
        <v>9360000</v>
      </c>
      <c r="G15" s="18">
        <v>2229247</v>
      </c>
      <c r="H15" s="11">
        <v>0</v>
      </c>
      <c r="I15" s="11">
        <v>761725</v>
      </c>
      <c r="J15" s="11">
        <v>717616</v>
      </c>
      <c r="K15" s="11">
        <v>364084</v>
      </c>
      <c r="L15" s="11">
        <v>658949</v>
      </c>
      <c r="M15" s="11">
        <v>768690</v>
      </c>
      <c r="N15" s="11">
        <v>803747</v>
      </c>
      <c r="O15" s="15">
        <f>SUM(H15:N15)</f>
        <v>4074811</v>
      </c>
      <c r="P15" s="19">
        <f>N15/F15*100</f>
        <v>8.5870405982905993</v>
      </c>
      <c r="Q15" s="9">
        <f>O15/F15*100</f>
        <v>43.534305555555555</v>
      </c>
    </row>
    <row r="16" spans="2:17" ht="33.75" customHeight="1" x14ac:dyDescent="0.25">
      <c r="B16" s="13" t="s">
        <v>4</v>
      </c>
      <c r="C16" s="17" t="s">
        <v>14</v>
      </c>
      <c r="D16" s="15">
        <v>1268195</v>
      </c>
      <c r="E16" s="15">
        <v>0</v>
      </c>
      <c r="F16" s="8">
        <f t="shared" si="9"/>
        <v>1268195</v>
      </c>
      <c r="G16" s="18">
        <v>357684</v>
      </c>
      <c r="H16" s="11">
        <v>0</v>
      </c>
      <c r="I16" s="11">
        <v>0</v>
      </c>
      <c r="J16" s="11">
        <v>0</v>
      </c>
      <c r="K16" s="11">
        <v>0</v>
      </c>
      <c r="L16" s="11"/>
      <c r="M16" s="11"/>
      <c r="N16" s="11"/>
      <c r="O16" s="15">
        <f t="shared" ref="O16:O17" si="10">SUM(H16:N16)</f>
        <v>0</v>
      </c>
      <c r="P16" s="19">
        <f t="shared" ref="P16:P17" si="11">N16/F16*100</f>
        <v>0</v>
      </c>
      <c r="Q16" s="9">
        <f t="shared" ref="Q16:Q17" si="12">O16/F16*100</f>
        <v>0</v>
      </c>
    </row>
    <row r="17" spans="2:17" ht="32.25" customHeight="1" x14ac:dyDescent="0.25">
      <c r="B17" s="13" t="s">
        <v>4</v>
      </c>
      <c r="C17" s="17" t="s">
        <v>15</v>
      </c>
      <c r="D17" s="15">
        <v>500001</v>
      </c>
      <c r="E17" s="15"/>
      <c r="F17" s="8">
        <f t="shared" si="9"/>
        <v>500001</v>
      </c>
      <c r="G17" s="18">
        <v>77570</v>
      </c>
      <c r="H17" s="11">
        <v>0</v>
      </c>
      <c r="I17" s="11">
        <v>0</v>
      </c>
      <c r="J17" s="11">
        <v>0</v>
      </c>
      <c r="K17" s="11">
        <v>0</v>
      </c>
      <c r="L17" s="11"/>
      <c r="M17" s="11"/>
      <c r="N17" s="11"/>
      <c r="O17" s="15">
        <f t="shared" si="10"/>
        <v>0</v>
      </c>
      <c r="P17" s="19">
        <f t="shared" si="11"/>
        <v>0</v>
      </c>
      <c r="Q17" s="9">
        <f t="shared" si="12"/>
        <v>0</v>
      </c>
    </row>
    <row r="18" spans="2:17" ht="19.5" customHeight="1" x14ac:dyDescent="0.25">
      <c r="B18" s="22" t="s">
        <v>16</v>
      </c>
      <c r="C18" s="22"/>
      <c r="D18" s="6">
        <f t="shared" ref="D18:I18" si="13">D14+D4</f>
        <v>47629390</v>
      </c>
      <c r="E18" s="6">
        <f t="shared" si="13"/>
        <v>646676</v>
      </c>
      <c r="F18" s="6">
        <f t="shared" si="13"/>
        <v>48276066</v>
      </c>
      <c r="G18" s="6">
        <f t="shared" si="13"/>
        <v>15945478</v>
      </c>
      <c r="H18" s="6">
        <f t="shared" si="13"/>
        <v>905407</v>
      </c>
      <c r="I18" s="6">
        <f t="shared" si="13"/>
        <v>2357318</v>
      </c>
      <c r="J18" s="6">
        <f t="shared" ref="J18:L18" si="14">J14+J4</f>
        <v>2059101</v>
      </c>
      <c r="K18" s="6">
        <f t="shared" si="14"/>
        <v>2352891.6799999997</v>
      </c>
      <c r="L18" s="6">
        <f t="shared" si="14"/>
        <v>4515254.76</v>
      </c>
      <c r="M18" s="6">
        <f>M14+M4</f>
        <v>4337777.32</v>
      </c>
      <c r="N18" s="6">
        <f>N14+N4</f>
        <v>2248828.7800000003</v>
      </c>
      <c r="O18" s="6">
        <f>SUM(H18:N18)</f>
        <v>18776578.539999999</v>
      </c>
      <c r="P18" s="7">
        <f>N18/F18*100</f>
        <v>4.6582685092857412</v>
      </c>
      <c r="Q18" s="7">
        <f>O18/F18*100</f>
        <v>38.894176961312468</v>
      </c>
    </row>
    <row r="19" spans="2:17" x14ac:dyDescent="0.25">
      <c r="B19" s="24" t="s">
        <v>21</v>
      </c>
      <c r="C19" s="24"/>
      <c r="D19" s="24"/>
      <c r="E19" s="24"/>
      <c r="F19" s="24"/>
    </row>
  </sheetData>
  <mergeCells count="11">
    <mergeCell ref="B18:C18"/>
    <mergeCell ref="D2:F2"/>
    <mergeCell ref="B19:F19"/>
    <mergeCell ref="B1:Q1"/>
    <mergeCell ref="B2:B3"/>
    <mergeCell ref="C2:C3"/>
    <mergeCell ref="G2:G3"/>
    <mergeCell ref="Q2:Q3"/>
    <mergeCell ref="O2:O3"/>
    <mergeCell ref="P2:P3"/>
    <mergeCell ref="H2:N2"/>
  </mergeCells>
  <pageMargins left="0.511811024" right="0.511811024" top="0.78740157499999996" bottom="0.78740157499999996" header="0.31496062000000002" footer="0.31496062000000002"/>
  <pageSetup paperSize="9" scale="5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2026-09-01T16:44:03Z</cp:lastPrinted>
  <dcterms:created xsi:type="dcterms:W3CDTF">2023-03-15T12:52:48Z</dcterms:created>
  <dcterms:modified xsi:type="dcterms:W3CDTF">2026-09-01T16:57:30Z</dcterms:modified>
</cp:coreProperties>
</file>