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srv009\CODPLA\LAI\Orçamento\Despesas e Receitas\Receitas\2025\DEZ\"/>
    </mc:Choice>
  </mc:AlternateContent>
  <bookViews>
    <workbookView xWindow="0" yWindow="0" windowWidth="20490" windowHeight="7650"/>
  </bookViews>
  <sheets>
    <sheet name="DEZEMBRO" sheetId="1" r:id="rId1"/>
  </sheets>
  <externalReferences>
    <externalReference r:id="rId2"/>
  </externalReferences>
  <definedNames>
    <definedName name="_xlnm.Print_Area" localSheetId="0">DEZEMBRO!$B$1:$P$13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7" i="1"/>
  <c r="P8" i="1"/>
  <c r="P10" i="1"/>
  <c r="P11" i="1"/>
  <c r="P12" i="1"/>
  <c r="P13" i="1"/>
  <c r="P5" i="1"/>
  <c r="C13" i="1" l="1"/>
  <c r="C12" i="1"/>
  <c r="C11" i="1"/>
  <c r="C10" i="1" s="1"/>
  <c r="C8" i="1"/>
  <c r="C7" i="1"/>
  <c r="C6" i="1" s="1"/>
  <c r="C5" i="1" l="1"/>
  <c r="D10" i="1" l="1"/>
  <c r="D6" i="1"/>
  <c r="D5" i="1" s="1"/>
</calcChain>
</file>

<file path=xl/sharedStrings.xml><?xml version="1.0" encoding="utf-8"?>
<sst xmlns="http://schemas.openxmlformats.org/spreadsheetml/2006/main" count="27" uniqueCount="27">
  <si>
    <t>DISCRIMINAÇÃO</t>
  </si>
  <si>
    <t>1.100.000.000 - RECEITAS DE CAPITAL</t>
  </si>
  <si>
    <t>1.100.020.000 ALIENAÇÃO DE VALORES E BENS</t>
  </si>
  <si>
    <t>1.200.000.000 - RECEITAS CORRENTES</t>
  </si>
  <si>
    <t>1.200.010.000 - VENDADE PRODUTOS E SERVIÇOS</t>
  </si>
  <si>
    <t>1.200.010.200 - VENDA DE SERVIÇOS</t>
  </si>
  <si>
    <t xml:space="preserve">1.200.030.000 ‐ ALUGUEL </t>
  </si>
  <si>
    <t xml:space="preserve">1.200.060.000 - RECUPERAÇÃO DE ENCARGOS E DESPESAS </t>
  </si>
  <si>
    <t>1.200.100.000 - RECEITAS FINANCEIRAS</t>
  </si>
  <si>
    <t>1.200.105.900 - OUTRAS APLICAÇÕES FINANCEIRAS</t>
  </si>
  <si>
    <t>1.290.000.000 - OUTRAS RECEITAS CORRENTES</t>
  </si>
  <si>
    <t>JANEIRO</t>
  </si>
  <si>
    <t>1.400.000.000 - OUTRAS RECEITAS</t>
  </si>
  <si>
    <t>%
EXECUTADO
ANO</t>
  </si>
  <si>
    <t>COMPANHIA DOCAS DO CEARÁ
DEMONSTRATIVO DE RECEITAS PDG 2025
ACUMULADO (R$)</t>
  </si>
  <si>
    <t>FEVEREIRO</t>
  </si>
  <si>
    <t>MARÇO</t>
  </si>
  <si>
    <t>ABRIL</t>
  </si>
  <si>
    <t>MAIO</t>
  </si>
  <si>
    <t>ÚLTIMO
APROVADO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</si>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</sst>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b/>
      <sz val="14"/>
      <name val="Times New Roman"/>
      <family val="1"/>
    </font>
    <font>
      <b/>
      <sz val="8"/>
      <name val="Trebuchet MS"/>
      <family val="2"/>
    </font>
    <font>
      <i/>
      <sz val="8"/>
      <name val="Trebuchet MS"/>
      <family val="2"/>
    </font>
    <font>
      <sz val="8"/>
      <name val="Trebuchet MS"/>
      <family val="2"/>
    </font>
    <font>
      <b/>
      <sz val="8"/>
      <color rgb="FF333333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4" tint="0.79998168889431442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2" tint="-0.249977111117893"/>
      </left>
      <right style="hair">
        <color theme="2" tint="-0.249977111117893"/>
      </right>
      <top style="medium">
        <color theme="2" tint="-0.249977111117893"/>
      </top>
      <bottom style="hair">
        <color theme="2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3" fontId="4" fillId="5" borderId="1" xfId="1" applyNumberFormat="1" applyFont="1" applyFill="1" applyBorder="1" applyAlignment="1">
      <alignment horizontal="right" vertical="center" wrapText="1"/>
    </xf>
    <xf numFmtId="3" fontId="4" fillId="3" borderId="1" xfId="1" applyNumberFormat="1" applyFont="1" applyFill="1" applyBorder="1" applyAlignment="1">
      <alignment horizontal="right" vertical="center" wrapText="1"/>
    </xf>
    <xf numFmtId="3" fontId="4" fillId="5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 indent="1"/>
    </xf>
    <xf numFmtId="3" fontId="6" fillId="5" borderId="1" xfId="1" applyNumberFormat="1" applyFont="1" applyFill="1" applyBorder="1" applyAlignment="1">
      <alignment horizontal="right" vertical="center" wrapText="1"/>
    </xf>
    <xf numFmtId="3" fontId="6" fillId="4" borderId="1" xfId="1" applyNumberFormat="1" applyFont="1" applyFill="1" applyBorder="1" applyAlignment="1">
      <alignment horizontal="right" vertical="center" wrapText="1"/>
    </xf>
    <xf numFmtId="3" fontId="6" fillId="5" borderId="1" xfId="1" applyNumberFormat="1" applyFont="1" applyFill="1" applyBorder="1" applyAlignment="1">
      <alignment horizontal="center" vertical="center" wrapText="1"/>
    </xf>
    <xf numFmtId="4" fontId="4" fillId="5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indent="2"/>
    </xf>
    <xf numFmtId="3" fontId="6" fillId="0" borderId="1" xfId="1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76200</xdr:rowOff>
    </xdr:from>
    <xdr:to>
      <xdr:col>1</xdr:col>
      <xdr:colOff>1352550</xdr:colOff>
      <xdr:row>0</xdr:row>
      <xdr:rowOff>808588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76200"/>
          <a:ext cx="1057275" cy="7323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&#231;amento/2025/Planilha%20Geral%20de%20Or&#231;amento/Planilha%20Geral%20de%20Or&#231;amento%20-%20Dez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omp Rubricas 2025"/>
      <sheetName val="Acomp itens 2025"/>
      <sheetName val="PDG 2025"/>
      <sheetName val="PDG 2022"/>
      <sheetName val="DDOs previstas REPROG."/>
      <sheetName val="Receitas Reprog."/>
      <sheetName val="Planej. Cont. 2023"/>
      <sheetName val="DESCRIÇÃO RUBRICAS"/>
      <sheetName val="Invest 2022"/>
      <sheetName val="Planilha1"/>
      <sheetName val="DDO"/>
      <sheetName val="Invest 2023"/>
      <sheetName val="Invest 2024"/>
      <sheetName val="Invest 2025"/>
      <sheetName val="ExecPorFonte-MPOR"/>
      <sheetName val="Suplementação"/>
      <sheetName val="CréditosSuplementar"/>
      <sheetName val="Demonstrativo Despesas_LAI"/>
      <sheetName val="Demonstrativo Receitas_LAI"/>
      <sheetName val="Base Balancetes"/>
      <sheetName val="RMR"/>
      <sheetName val="Sintético_DESPESAS"/>
      <sheetName val="Sintético_RECEITAS"/>
      <sheetName val="Gerencial"/>
      <sheetName val="Mensalização"/>
      <sheetName val="Mensalização acumulado"/>
      <sheetName val="por diretoria"/>
      <sheetName val="EconFinanceiro"/>
      <sheetName val="DashBoardReceitas"/>
      <sheetName val="DashBoardDespesas"/>
    </sheetNames>
    <sheetDataSet>
      <sheetData sheetId="0"/>
      <sheetData sheetId="1"/>
      <sheetData sheetId="2">
        <row r="91">
          <cell r="D91">
            <v>94645806</v>
          </cell>
        </row>
        <row r="105">
          <cell r="D105">
            <v>20603607</v>
          </cell>
        </row>
        <row r="138">
          <cell r="D138">
            <v>7717222</v>
          </cell>
        </row>
        <row r="148">
          <cell r="D148">
            <v>3290668</v>
          </cell>
        </row>
        <row r="165">
          <cell r="D165">
            <v>600000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3"/>
  <sheetViews>
    <sheetView tabSelected="1" zoomScaleNormal="100" workbookViewId="0">
      <selection activeCell="A10" sqref="A10"/>
    </sheetView>
  </sheetViews>
  <sheetFormatPr defaultRowHeight="15" x14ac:dyDescent="0.25"/>
  <cols>
    <col min="1" max="1" width="2.28515625" customWidth="1"/>
    <col min="2" max="2" width="60.5703125" customWidth="1"/>
    <col min="3" max="3" width="17.140625" customWidth="1"/>
    <col min="4" max="4" width="10.85546875" customWidth="1"/>
    <col min="5" max="15" width="11.42578125" customWidth="1"/>
    <col min="16" max="16" width="11.42578125" bestFit="1" customWidth="1"/>
  </cols>
  <sheetData>
    <row r="1" spans="2:16" ht="68.25" customHeight="1" thickBot="1" x14ac:dyDescent="0.3">
      <c r="B1" s="16" t="s">
        <v>14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2:16" ht="45" x14ac:dyDescent="0.25">
      <c r="B2" s="1" t="s">
        <v>0</v>
      </c>
      <c r="C2" s="14" t="s">
        <v>19</v>
      </c>
      <c r="D2" s="1" t="s">
        <v>11</v>
      </c>
      <c r="E2" s="1" t="s">
        <v>15</v>
      </c>
      <c r="F2" s="1" t="s">
        <v>16</v>
      </c>
      <c r="G2" s="1" t="s">
        <v>17</v>
      </c>
      <c r="H2" s="1" t="s">
        <v>18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1" t="s">
        <v>25</v>
      </c>
      <c r="O2" s="1" t="s">
        <v>26</v>
      </c>
      <c r="P2" s="2" t="s">
        <v>13</v>
      </c>
    </row>
    <row r="3" spans="2:16" x14ac:dyDescent="0.25">
      <c r="B3" s="3" t="s">
        <v>1</v>
      </c>
      <c r="C3" s="4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6">
        <v>0</v>
      </c>
    </row>
    <row r="4" spans="2:16" x14ac:dyDescent="0.25">
      <c r="B4" s="7" t="s">
        <v>2</v>
      </c>
      <c r="C4" s="8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10">
        <v>0</v>
      </c>
    </row>
    <row r="5" spans="2:16" x14ac:dyDescent="0.25">
      <c r="B5" s="3" t="s">
        <v>3</v>
      </c>
      <c r="C5" s="8">
        <f>C6+C8+C10+C12+C13</f>
        <v>126857303</v>
      </c>
      <c r="D5" s="5">
        <f>D6+D8+D10+D12++D13</f>
        <v>8294676.5099999998</v>
      </c>
      <c r="E5" s="5">
        <v>19126330.420000002</v>
      </c>
      <c r="F5" s="5">
        <v>29188721.41</v>
      </c>
      <c r="G5" s="5">
        <v>38902050.380000003</v>
      </c>
      <c r="H5" s="5">
        <v>47573004.779999994</v>
      </c>
      <c r="I5" s="15">
        <v>57788481.690000005</v>
      </c>
      <c r="J5" s="15">
        <v>66159941.940000005</v>
      </c>
      <c r="K5" s="15">
        <v>72795814.020000011</v>
      </c>
      <c r="L5" s="15">
        <v>84445124.039999992</v>
      </c>
      <c r="M5" s="15">
        <v>95367962.599999994</v>
      </c>
      <c r="N5" s="15">
        <v>103345304.52000001</v>
      </c>
      <c r="O5" s="15">
        <v>112610650.04999998</v>
      </c>
      <c r="P5" s="11">
        <f>O5/C5*100</f>
        <v>88.76954450939256</v>
      </c>
    </row>
    <row r="6" spans="2:16" x14ac:dyDescent="0.25">
      <c r="B6" s="7" t="s">
        <v>4</v>
      </c>
      <c r="C6" s="8">
        <f>C7</f>
        <v>94645806</v>
      </c>
      <c r="D6" s="9">
        <f>D7</f>
        <v>6572027.71</v>
      </c>
      <c r="E6" s="9">
        <v>14725051.34</v>
      </c>
      <c r="F6" s="9">
        <v>20578550.200000003</v>
      </c>
      <c r="G6" s="9">
        <v>27418739.300000001</v>
      </c>
      <c r="H6" s="9">
        <v>33739172.829999998</v>
      </c>
      <c r="I6" s="9">
        <v>41914825.630000003</v>
      </c>
      <c r="J6" s="9">
        <v>48157551.350000001</v>
      </c>
      <c r="K6" s="9">
        <v>52594791.390000001</v>
      </c>
      <c r="L6" s="9">
        <v>60032628.109999999</v>
      </c>
      <c r="M6" s="9">
        <v>67639745.379999995</v>
      </c>
      <c r="N6" s="9">
        <v>73505152.650000006</v>
      </c>
      <c r="O6" s="9">
        <v>80596011.799999997</v>
      </c>
      <c r="P6" s="11">
        <f t="shared" ref="P6:P13" si="0">O6/C6*100</f>
        <v>85.155396954409156</v>
      </c>
    </row>
    <row r="7" spans="2:16" x14ac:dyDescent="0.25">
      <c r="B7" s="12" t="s">
        <v>5</v>
      </c>
      <c r="C7" s="8">
        <f>'[1]PDG 2025'!D91</f>
        <v>94645806</v>
      </c>
      <c r="D7" s="13">
        <v>6572027.71</v>
      </c>
      <c r="E7" s="13">
        <v>14725051.34</v>
      </c>
      <c r="F7" s="13">
        <v>20578550.200000003</v>
      </c>
      <c r="G7" s="13">
        <v>27418739.300000001</v>
      </c>
      <c r="H7" s="13">
        <v>33739172.829999998</v>
      </c>
      <c r="I7" s="13">
        <v>41914825.630000003</v>
      </c>
      <c r="J7" s="13">
        <v>48157551.350000001</v>
      </c>
      <c r="K7" s="13">
        <v>52594791.390000001</v>
      </c>
      <c r="L7" s="13">
        <v>60032628.109999999</v>
      </c>
      <c r="M7" s="13">
        <v>67639745.379999995</v>
      </c>
      <c r="N7" s="13">
        <v>73505152.650000006</v>
      </c>
      <c r="O7" s="13">
        <v>80596011.799999997</v>
      </c>
      <c r="P7" s="11">
        <f t="shared" si="0"/>
        <v>85.155396954409156</v>
      </c>
    </row>
    <row r="8" spans="2:16" x14ac:dyDescent="0.25">
      <c r="B8" s="7" t="s">
        <v>6</v>
      </c>
      <c r="C8" s="8">
        <f>'[1]PDG 2025'!D105</f>
        <v>20603607</v>
      </c>
      <c r="D8" s="9">
        <v>1219156.98</v>
      </c>
      <c r="E8" s="9">
        <v>2785319.75</v>
      </c>
      <c r="F8" s="9">
        <v>4273759.79</v>
      </c>
      <c r="G8" s="9">
        <v>6314449.6900000004</v>
      </c>
      <c r="H8" s="9">
        <v>7885122.5499999998</v>
      </c>
      <c r="I8" s="9">
        <v>9243766.0700000003</v>
      </c>
      <c r="J8" s="9">
        <v>10602597.27</v>
      </c>
      <c r="K8" s="9">
        <v>11961467.560000001</v>
      </c>
      <c r="L8" s="9">
        <v>13321831.73</v>
      </c>
      <c r="M8" s="9">
        <v>15716966.52</v>
      </c>
      <c r="N8" s="9">
        <v>17051289.120000001</v>
      </c>
      <c r="O8" s="9">
        <v>18455898.489999998</v>
      </c>
      <c r="P8" s="11">
        <f t="shared" si="0"/>
        <v>89.576055736260145</v>
      </c>
    </row>
    <row r="9" spans="2:16" x14ac:dyDescent="0.25">
      <c r="B9" s="7" t="s">
        <v>7</v>
      </c>
      <c r="C9" s="8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1">
        <v>0</v>
      </c>
    </row>
    <row r="10" spans="2:16" x14ac:dyDescent="0.25">
      <c r="B10" s="7" t="s">
        <v>8</v>
      </c>
      <c r="C10" s="8">
        <f>C11</f>
        <v>7717222</v>
      </c>
      <c r="D10" s="9">
        <f>D11</f>
        <v>499691.62</v>
      </c>
      <c r="E10" s="9">
        <v>1583535.33</v>
      </c>
      <c r="F10" s="9">
        <v>2232682.4300000002</v>
      </c>
      <c r="G10" s="9">
        <v>3061167.12</v>
      </c>
      <c r="H10" s="9">
        <v>3812219.98</v>
      </c>
      <c r="I10" s="9">
        <v>4489221.5999999996</v>
      </c>
      <c r="J10" s="9">
        <v>5255435.9400000004</v>
      </c>
      <c r="K10" s="9">
        <v>6066816.8099999996</v>
      </c>
      <c r="L10" s="9">
        <v>6882898.2400000002</v>
      </c>
      <c r="M10" s="9">
        <v>7799810.9699999997</v>
      </c>
      <c r="N10" s="9">
        <v>8573742.1400000006</v>
      </c>
      <c r="O10" s="9">
        <v>9339922.4100000001</v>
      </c>
      <c r="P10" s="11">
        <f t="shared" si="0"/>
        <v>121.02700181490178</v>
      </c>
    </row>
    <row r="11" spans="2:16" x14ac:dyDescent="0.25">
      <c r="B11" s="12" t="s">
        <v>9</v>
      </c>
      <c r="C11" s="8">
        <f>'[1]PDG 2025'!D138</f>
        <v>7717222</v>
      </c>
      <c r="D11" s="13">
        <v>499691.62</v>
      </c>
      <c r="E11" s="13">
        <v>1583535.33</v>
      </c>
      <c r="F11" s="13">
        <v>2232682.4300000002</v>
      </c>
      <c r="G11" s="13">
        <v>3061167.12</v>
      </c>
      <c r="H11" s="13">
        <v>3812219.98</v>
      </c>
      <c r="I11" s="13">
        <v>4489221.5999999996</v>
      </c>
      <c r="J11" s="13">
        <v>5255435.9400000004</v>
      </c>
      <c r="K11" s="13">
        <v>6066816.8099999996</v>
      </c>
      <c r="L11" s="13">
        <v>6882898.2400000002</v>
      </c>
      <c r="M11" s="13">
        <v>7799810.9699999997</v>
      </c>
      <c r="N11" s="13">
        <v>8573742.1400000006</v>
      </c>
      <c r="O11" s="13">
        <v>9339922.4100000001</v>
      </c>
      <c r="P11" s="11">
        <f t="shared" si="0"/>
        <v>121.02700181490178</v>
      </c>
    </row>
    <row r="12" spans="2:16" x14ac:dyDescent="0.25">
      <c r="B12" s="7" t="s">
        <v>10</v>
      </c>
      <c r="C12" s="8">
        <f>'[1]PDG 2025'!D148</f>
        <v>3290668</v>
      </c>
      <c r="D12" s="9">
        <v>3800.2</v>
      </c>
      <c r="E12" s="9">
        <v>32424</v>
      </c>
      <c r="F12" s="9">
        <v>2103728.9900000002</v>
      </c>
      <c r="G12" s="9">
        <v>2107694.27</v>
      </c>
      <c r="H12" s="9">
        <v>2136489.42</v>
      </c>
      <c r="I12" s="9">
        <v>2140668.3899999997</v>
      </c>
      <c r="J12" s="9">
        <v>2144357.38</v>
      </c>
      <c r="K12" s="9">
        <v>2172738.2599999998</v>
      </c>
      <c r="L12" s="9">
        <v>4207765.9600000009</v>
      </c>
      <c r="M12" s="9">
        <v>4211439.7300000004</v>
      </c>
      <c r="N12" s="9">
        <v>4215120.6099999994</v>
      </c>
      <c r="O12" s="9">
        <v>4218817.3499999996</v>
      </c>
      <c r="P12" s="11">
        <f t="shared" si="0"/>
        <v>128.20549961284456</v>
      </c>
    </row>
    <row r="13" spans="2:16" x14ac:dyDescent="0.25">
      <c r="B13" s="7" t="s">
        <v>12</v>
      </c>
      <c r="C13" s="8">
        <f>'[1]PDG 2025'!D165</f>
        <v>600000</v>
      </c>
      <c r="D13" s="9">
        <v>0</v>
      </c>
      <c r="E13" s="9">
        <v>20044.39</v>
      </c>
      <c r="F13" s="9">
        <v>20044.39</v>
      </c>
      <c r="G13" s="9">
        <v>27285.82</v>
      </c>
      <c r="H13" s="9">
        <v>32511.55</v>
      </c>
      <c r="I13" s="9">
        <v>33598.51</v>
      </c>
      <c r="J13" s="9">
        <v>33598.51</v>
      </c>
      <c r="K13" s="9">
        <v>33598.51</v>
      </c>
      <c r="L13" s="9">
        <v>33598.51</v>
      </c>
      <c r="M13" s="9">
        <v>33598.51</v>
      </c>
      <c r="N13" s="9">
        <v>37395.760000000002</v>
      </c>
      <c r="O13" s="9">
        <v>116175.01</v>
      </c>
      <c r="P13" s="11">
        <f t="shared" si="0"/>
        <v>19.362501666666667</v>
      </c>
    </row>
  </sheetData>
  <mergeCells count="1">
    <mergeCell ref="B1:P1"/>
  </mergeCells>
  <pageMargins left="0.25" right="0.25" top="0.75" bottom="0.75" header="0.3" footer="0.3"/>
  <pageSetup paperSize="9" scale="66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DEZEMBRO</vt:lpstr>
      <vt:lpstr>DEZEMBRO!Area_de_impressao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Jessiane Henrique da sousa</dc:creator>
  <cp:lastModifiedBy>Candido Oliveira Alves da Silva</cp:lastModifiedBy>
  <cp:lastPrinted>2026-05-22T13:02:57Z</cp:lastPrinted>
  <dcterms:created xsi:type="dcterms:W3CDTF">2023-03-14T12:49:36Z</dcterms:created>
  <dcterms:modified xsi:type="dcterms:W3CDTF">2026-05-22T13:35:29Z</dcterms:modified>
</cp:coreProperties>
</file>